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gYsyG9GefbXh/6OVDvpTrsa7EBbstI2JEzv28EQkcQgPqFOXlQARMLmimAAb9z7Oym03OrRt4dCZ8igQ2lGNRw==" workbookSaltValue="qurGOmTBabf1y+V9OrhJ0Q==" workbookSpinCount="100000"/>
  <bookViews>
    <workbookView xWindow="0" yWindow="0" windowWidth="23040" windowHeight="9216"/>
  </bookViews>
  <sheets>
    <sheet name="法適用_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<sst xmlns="http://schemas.openxmlformats.org/spreadsheetml/2006/main" xmlns:r="http://schemas.openxmlformats.org/officeDocument/2006/relationships" count="111" uniqueCount="111">
  <si>
    <t>経営比較分析表（令和5年度決算）</t>
    <rPh sb="8" eb="10">
      <t>レイワ</t>
    </rPh>
    <rPh sb="12" eb="13">
      <t>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</si>
  <si>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</si>
  <si>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</si>
  <si>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</si>
  <si>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茨城県　北茨城市</t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</si>
  <si>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</si>
  <si>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</si>
  <si>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</si>
  <si>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</si>
  <si>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</si>
  <si>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</si>
  <si>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</si>
  <si>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</si>
  <si>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類似団体区分</t>
    <rPh sb="4" eb="6">
      <t>クブン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</si>
  <si>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</si>
  <si>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</si>
  <si>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</si>
  <si>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</si>
  <si>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</si>
  <si>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</si>
  <si>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</si>
  <si>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</si>
  <si>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A5</t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</si>
  <si>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</si>
  <si>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</si>
  <si>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</si>
  <si>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</si>
  <si>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1⑥</t>
  </si>
  <si>
    <t>小項目</t>
    <rPh sb="0" eb="3">
      <t>ショウコウモク</t>
    </rPh>
    <phoneticPr fontId="1"/>
  </si>
  <si>
    <t>現在給水人口(人)</t>
  </si>
  <si>
    <t>基本情報</t>
    <rPh sb="0" eb="2">
      <t>キホン</t>
    </rPh>
    <rPh sb="2" eb="4">
      <t>ジョウホウ</t>
    </rPh>
    <phoneticPr fontId="1"/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</si>
  <si>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</si>
  <si>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－</t>
  </si>
  <si>
    <t>2①</t>
  </si>
  <si>
    <t>類似団体平均値（平均値）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</si>
  <si>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</si>
  <si>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</si>
  <si>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</si>
  <si>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</si>
  <si>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</si>
  <si>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</si>
  <si>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1. 経営の健全性・効率性について</t>
  </si>
  <si>
    <t>1④</t>
  </si>
  <si>
    <t>2. 老朽化の状況について</t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</si>
  <si>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</si>
  <si>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</si>
  <si>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</si>
  <si>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1"/>
  </si>
  <si>
    <t>1②</t>
  </si>
  <si>
    <t>1③</t>
  </si>
  <si>
    <t>1⑦</t>
  </si>
  <si>
    <t>年度</t>
    <rPh sb="0" eb="2">
      <t>ネンド</t>
    </rPh>
    <phoneticPr fontId="1"/>
  </si>
  <si>
    <t>1⑧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</si>
  <si>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</si>
  <si>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</si>
  <si>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</si>
  <si>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</si>
  <si>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</si>
  <si>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</si>
  <si>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</si>
  <si>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</si>
  <si>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</si>
  <si>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</si>
  <si>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</si>
  <si>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</si>
  <si>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</si>
  <si>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</si>
  <si>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</si>
  <si>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</si>
  <si>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</si>
  <si>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</si>
  <si>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</si>
  <si>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</si>
  <si>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</si>
  <si>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</si>
  <si>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</si>
  <si>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</si>
  <si>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</si>
  <si>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</si>
  <si>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</si>
  <si>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  <rPh sb="0" eb="2">
      <t>キュウスイ</t>
    </rPh>
    <rPh sb="2" eb="4">
      <t>ジンコウ</t>
    </rPh>
    <phoneticPr fontId="1"/>
  </si>
  <si>
    <t>給水区域面積</t>
  </si>
  <si>
    <t>給水人口密度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</si>
  <si>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</si>
  <si>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</si>
  <si>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</si>
  <si>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</si>
  <si>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</si>
  <si>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</si>
  <si>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</si>
  <si>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</si>
  <si>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</si>
  <si>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</si>
  <si>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</si>
  <si>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</si>
  <si>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法適用</t>
  </si>
  <si>
    <t>水道事業</t>
  </si>
  <si>
    <t>末端給水事業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</si>
  <si>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</si>
  <si>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</si>
  <si>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</si>
  <si>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</si>
  <si>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</si>
  <si>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</si>
  <si>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</si>
  <si>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</si>
  <si>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</si>
  <si>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</si>
  <si>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①経常収支比率
　給水人口の減少、物価高騰等による影響を受け減少傾向にある。今後、収支改善に向けた対策が必要である。
④企業債残高対給水収益比率
　政策(臨時交付金の活用)により水道料金の一部を免除したため、前年度と比較し増加している。
⑤料金回収率
　政策(臨時交付金の活用)により水道料金の一部を免除したため、前年度と比較し減少している。
⑥給水原価
　有収水量の減少、物価高騰等による影響を受け上昇傾向にある。今後、更なる費用抑制に努める必要がある。
⑦施設利用率
　低い状況にあり、施設のダウンサイジング等の検討が必要である。
⑧有収率
　100％を下回っており、施設の老朽化による漏水が大きな原因と考えられる。老朽管更新・漏水調査により改善傾向が見られるものの、全国平均・類似団体と比較して低く、更なる対策が必要である。</t>
    <rPh sb="1" eb="3">
      <t>ケイジョウ</t>
    </rPh>
    <rPh sb="3" eb="5">
      <t>シュウシ</t>
    </rPh>
    <rPh sb="5" eb="7">
      <t>ヒリツ</t>
    </rPh>
    <rPh sb="9" eb="11">
      <t>キュウスイ</t>
    </rPh>
    <rPh sb="11" eb="13">
      <t>ジンコウ</t>
    </rPh>
    <rPh sb="14" eb="16">
      <t>ゲンショウ</t>
    </rPh>
    <rPh sb="21" eb="22">
      <t>トウ</t>
    </rPh>
    <rPh sb="28" eb="29">
      <t>ウ</t>
    </rPh>
    <rPh sb="30" eb="34">
      <t>ゲンショウケイコウ</t>
    </rPh>
    <rPh sb="38" eb="40">
      <t>コンゴ</t>
    </rPh>
    <rPh sb="41" eb="43">
      <t>シュウシ</t>
    </rPh>
    <rPh sb="43" eb="45">
      <t>カイゼン</t>
    </rPh>
    <rPh sb="46" eb="47">
      <t>ム</t>
    </rPh>
    <rPh sb="49" eb="51">
      <t>タイサク</t>
    </rPh>
    <rPh sb="52" eb="54">
      <t>ヒツヨウ</t>
    </rPh>
    <rPh sb="75" eb="77">
      <t>セイサク</t>
    </rPh>
    <rPh sb="78" eb="83">
      <t>リンジコウフキン</t>
    </rPh>
    <rPh sb="84" eb="86">
      <t>カツヨウ</t>
    </rPh>
    <rPh sb="90" eb="94">
      <t>スイドウリョウキン</t>
    </rPh>
    <rPh sb="112" eb="114">
      <t>ゾウカ</t>
    </rPh>
    <rPh sb="135" eb="137">
      <t>リョウキン</t>
    </rPh>
    <rPh sb="137" eb="139">
      <t>カイシュウ</t>
    </rPh>
    <rPh sb="139" eb="140">
      <t>リツ</t>
    </rPh>
    <rPh sb="142" eb="144">
      <t>セイサク</t>
    </rPh>
    <rPh sb="145" eb="150">
      <t>リンジコウフキン</t>
    </rPh>
    <rPh sb="151" eb="153">
      <t>カツヨウ</t>
    </rPh>
    <rPh sb="157" eb="161">
      <t>スイドウリョウキン</t>
    </rPh>
    <rPh sb="162" eb="164">
      <t>イチブ</t>
    </rPh>
    <rPh sb="165" eb="167">
      <t>メンジョ</t>
    </rPh>
    <rPh sb="172" eb="175">
      <t>ゼンネンド</t>
    </rPh>
    <rPh sb="176" eb="178">
      <t>ヒカク</t>
    </rPh>
    <rPh sb="179" eb="181">
      <t>ゲンショウ</t>
    </rPh>
    <rPh sb="189" eb="191">
      <t>キュウスイ</t>
    </rPh>
    <rPh sb="191" eb="193">
      <t>ゲンカ</t>
    </rPh>
    <rPh sb="203" eb="205">
      <t>ブッカ</t>
    </rPh>
    <rPh sb="205" eb="207">
      <t>コウトウ</t>
    </rPh>
    <rPh sb="207" eb="208">
      <t>トウ</t>
    </rPh>
    <rPh sb="211" eb="213">
      <t>エイキョウ</t>
    </rPh>
    <rPh sb="214" eb="215">
      <t>ウ</t>
    </rPh>
    <rPh sb="216" eb="220">
      <t>ジョウショウケイコウ</t>
    </rPh>
    <rPh sb="224" eb="226">
      <t>コンゴ</t>
    </rPh>
    <rPh sb="227" eb="228">
      <t>サラ</t>
    </rPh>
    <rPh sb="230" eb="232">
      <t>ヒヨウ</t>
    </rPh>
    <rPh sb="232" eb="234">
      <t>ヨクセイ</t>
    </rPh>
    <rPh sb="235" eb="236">
      <t>ツト</t>
    </rPh>
    <rPh sb="238" eb="240">
      <t>ヒツヨウ</t>
    </rPh>
    <phoneticPr fontId="1"/>
  </si>
  <si>
    <t>①有形固定資産減価償却率
　改善傾向は見られるものの、全国平均・類似団体と比較して、同程度、施設の老朽化が進んでいることを示している。今後とも施設の更新を計画的に実施していく必要がある。
②管路経年劣化率
　全国平均・類似団体と比較して、管路の経年劣化が進んでいることを示している。今後、管路の更新を計画的に実施していく必要がある。
③管路更新率
　令和5年度は、全国平均・類似団体と比較して、管路の更新を実施できなかったことを示している。今後、財政状況の改善を図りながら、管路の更新を計画的に実施していく必要がある。</t>
    <rPh sb="215" eb="217">
      <t>レイワ</t>
    </rPh>
    <rPh sb="218" eb="220">
      <t>ネンド</t>
    </rPh>
    <rPh sb="227" eb="231">
      <t>ルイジダンタイ</t>
    </rPh>
    <rPh sb="243" eb="245">
      <t>ジッシ</t>
    </rPh>
    <rPh sb="263" eb="265">
      <t>ザイセイ</t>
    </rPh>
    <rPh sb="265" eb="267">
      <t>ジョウキョウ</t>
    </rPh>
    <rPh sb="268" eb="270">
      <t>カイゼン</t>
    </rPh>
    <rPh sb="271" eb="272">
      <t>ハカ</t>
    </rPh>
    <phoneticPr fontId="1"/>
  </si>
  <si>
    <t>　政策(臨時交付金の活用)による水道料金の一部免除の影響を除けば、経営の健全性・効率性、老朽化の状況ともに全国平均・類似団体と比較してやや低い水準となっている。
　近年の物価高騰を受け経営状況は悪化しつつあり、また、給水人口減少による減収や施設の老朽化は進むと考えられ、安定した収益の確保が肝要となっている。
　今後、財政計画を見直し、より計画的な事業運営に努め、経営の健全化・効率化を図りながら、施設の更新を進める必要がある。</t>
    <rPh sb="26" eb="28">
      <t>エイキョウ</t>
    </rPh>
    <rPh sb="29" eb="30">
      <t>ノゾ</t>
    </rPh>
    <rPh sb="82" eb="84">
      <t>キンネン</t>
    </rPh>
    <rPh sb="85" eb="87">
      <t>ブッカ</t>
    </rPh>
    <rPh sb="87" eb="89">
      <t>コウトウ</t>
    </rPh>
    <rPh sb="90" eb="91">
      <t>ウ</t>
    </rPh>
    <rPh sb="97" eb="99">
      <t>アッカ</t>
    </rPh>
    <rPh sb="159" eb="161">
      <t>ザイセイ</t>
    </rPh>
    <rPh sb="161" eb="163">
      <t>ケイカク</t>
    </rPh>
    <rPh sb="164" eb="166">
      <t>ミナオ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</si>
</sst>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77" formatCode="#,##0;&quot;△&quot;#,##0"/>
    <numFmt numFmtId="178" formatCode="&quot;R&quot;yy"/>
    <numFmt numFmtId="179" formatCode="#,##0.00;&quot;△&quot;#,##0.00;&quot;-&quot;"/>
    <numFmt numFmtId="180" formatCode="#,##0.00;&quot;△ &quot;#,##0.00"/>
  </numFmts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11"/>
      <color auto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2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  <protection hidden="1"/>
    </xf>
    <xf numFmtId="176" fontId="3" fillId="0" borderId="8" xfId="0" applyNumberFormat="1" applyFont="1" applyBorder="1" applyAlignment="1" applyProtection="1">
      <alignment horizontal="center" vertical="center" shrinkToFit="1"/>
      <protection hidden="1"/>
    </xf>
    <xf numFmtId="0" fontId="2" fillId="2" borderId="9" xfId="0" applyFont="1" applyFill="1" applyBorder="1" applyAlignment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  <protection hidden="1"/>
    </xf>
    <xf numFmtId="176" fontId="3" fillId="0" borderId="9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>
      <alignment vertical="center"/>
    </xf>
    <xf numFmtId="177" fontId="3" fillId="0" borderId="9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Alignment="1" applyProtection="1">
      <alignment horizontal="left" vertical="center"/>
      <protection hidden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9" xfId="0" applyFill="1" applyBorder="1">
      <alignment vertical="center"/>
    </xf>
    <xf numFmtId="0" fontId="0" fillId="4" borderId="9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5" borderId="9" xfId="0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178" fontId="0" fillId="0" borderId="9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9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9" xfId="1" applyNumberFormat="1" applyFont="1" applyFill="1" applyBorder="1" applyAlignment="1">
      <alignment vertical="center" shrinkToFit="1"/>
    </xf>
    <xf numFmtId="176" fontId="0" fillId="0" borderId="9" xfId="1" applyNumberFormat="1" applyFont="1" applyBorder="1" applyAlignment="1">
      <alignment vertical="center" shrinkToFit="1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179" fontId="0" fillId="5" borderId="9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  <xf numFmtId="180" fontId="0" fillId="0" borderId="0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0.31</c:v>
                </c:pt>
                <c:pt idx="2">
                  <c:v>0.25</c:v>
                </c:pt>
                <c:pt idx="3">
                  <c:v>0.61</c:v>
                </c:pt>
                <c:pt idx="4">
                  <c:v>0.37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0.56999999999999995</c:v>
                </c:pt>
                <c:pt idx="2">
                  <c:v>0.52</c:v>
                </c:pt>
                <c:pt idx="3">
                  <c:v>0.48</c:v>
                </c:pt>
                <c:pt idx="4">
                  <c:v>0.48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77" b="0.750000000000012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56.6</c:v>
                </c:pt>
                <c:pt idx="1">
                  <c:v>56.62</c:v>
                </c:pt>
                <c:pt idx="2">
                  <c:v>56.24</c:v>
                </c:pt>
                <c:pt idx="3">
                  <c:v>55.31</c:v>
                </c:pt>
                <c:pt idx="4">
                  <c:v>53.92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59.67</c:v>
                </c:pt>
                <c:pt idx="1">
                  <c:v>60.12</c:v>
                </c:pt>
                <c:pt idx="2">
                  <c:v>60.34</c:v>
                </c:pt>
                <c:pt idx="3">
                  <c:v>59.54</c:v>
                </c:pt>
                <c:pt idx="4">
                  <c:v>59.26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80.13</c:v>
                </c:pt>
                <c:pt idx="1">
                  <c:v>81.48</c:v>
                </c:pt>
                <c:pt idx="2">
                  <c:v>81.739999999999995</c:v>
                </c:pt>
                <c:pt idx="3">
                  <c:v>81.87</c:v>
                </c:pt>
                <c:pt idx="4">
                  <c:v>81.99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84.6</c:v>
                </c:pt>
                <c:pt idx="1">
                  <c:v>84.24</c:v>
                </c:pt>
                <c:pt idx="2">
                  <c:v>84.19</c:v>
                </c:pt>
                <c:pt idx="3">
                  <c:v>83.93</c:v>
                </c:pt>
                <c:pt idx="4">
                  <c:v>83.84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128.87</c:v>
                </c:pt>
                <c:pt idx="1">
                  <c:v>118.75</c:v>
                </c:pt>
                <c:pt idx="2">
                  <c:v>119.18</c:v>
                </c:pt>
                <c:pt idx="3">
                  <c:v>102.1</c:v>
                </c:pt>
                <c:pt idx="4">
                  <c:v>102.65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109.01</c:v>
                </c:pt>
                <c:pt idx="1">
                  <c:v>108.83</c:v>
                </c:pt>
                <c:pt idx="2">
                  <c:v>109.23</c:v>
                </c:pt>
                <c:pt idx="3">
                  <c:v>108.04</c:v>
                </c:pt>
                <c:pt idx="4">
                  <c:v>107.49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21" b="0.750000000000012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56.53</c:v>
                </c:pt>
                <c:pt idx="1">
                  <c:v>55.71</c:v>
                </c:pt>
                <c:pt idx="2">
                  <c:v>49.16</c:v>
                </c:pt>
                <c:pt idx="3">
                  <c:v>50.6</c:v>
                </c:pt>
                <c:pt idx="4">
                  <c:v>51.12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48.17</c:v>
                </c:pt>
                <c:pt idx="1">
                  <c:v>48.83</c:v>
                </c:pt>
                <c:pt idx="2">
                  <c:v>49.96</c:v>
                </c:pt>
                <c:pt idx="3">
                  <c:v>50.82</c:v>
                </c:pt>
                <c:pt idx="4">
                  <c:v>51.82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31.33</c:v>
                </c:pt>
                <c:pt idx="1">
                  <c:v>31.3</c:v>
                </c:pt>
                <c:pt idx="2">
                  <c:v>31.18</c:v>
                </c:pt>
                <c:pt idx="3">
                  <c:v>32.270000000000003</c:v>
                </c:pt>
                <c:pt idx="4">
                  <c:v>34.229999999999997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17.12</c:v>
                </c:pt>
                <c:pt idx="1">
                  <c:v>18.18</c:v>
                </c:pt>
                <c:pt idx="2">
                  <c:v>19.32</c:v>
                </c:pt>
                <c:pt idx="3">
                  <c:v>21.16</c:v>
                </c:pt>
                <c:pt idx="4">
                  <c:v>22.72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66" b="0.75000000000001266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3.7</c:v>
                </c:pt>
                <c:pt idx="1">
                  <c:v>4.34</c:v>
                </c:pt>
                <c:pt idx="2">
                  <c:v>4.6900000000000004</c:v>
                </c:pt>
                <c:pt idx="3">
                  <c:v>4.72</c:v>
                </c:pt>
                <c:pt idx="4">
                  <c:v>5.76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256.60000000000002</c:v>
                </c:pt>
                <c:pt idx="1">
                  <c:v>46.76</c:v>
                </c:pt>
                <c:pt idx="2">
                  <c:v>219.31</c:v>
                </c:pt>
                <c:pt idx="3">
                  <c:v>186.39</c:v>
                </c:pt>
                <c:pt idx="4">
                  <c:v>157.68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365.18</c:v>
                </c:pt>
                <c:pt idx="1">
                  <c:v>327.77</c:v>
                </c:pt>
                <c:pt idx="2">
                  <c:v>338.02</c:v>
                </c:pt>
                <c:pt idx="3">
                  <c:v>345.94</c:v>
                </c:pt>
                <c:pt idx="4">
                  <c:v>329.7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495.39</c:v>
                </c:pt>
                <c:pt idx="1">
                  <c:v>510.54</c:v>
                </c:pt>
                <c:pt idx="2">
                  <c:v>658.72</c:v>
                </c:pt>
                <c:pt idx="3">
                  <c:v>635.08000000000004</c:v>
                </c:pt>
                <c:pt idx="4">
                  <c:v>789.4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371.65</c:v>
                </c:pt>
                <c:pt idx="1">
                  <c:v>397.1</c:v>
                </c:pt>
                <c:pt idx="2">
                  <c:v>379.91</c:v>
                </c:pt>
                <c:pt idx="3">
                  <c:v>386.61</c:v>
                </c:pt>
                <c:pt idx="4">
                  <c:v>381.56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120.52</c:v>
                </c:pt>
                <c:pt idx="1">
                  <c:v>113.46</c:v>
                </c:pt>
                <c:pt idx="2">
                  <c:v>110.85</c:v>
                </c:pt>
                <c:pt idx="3">
                  <c:v>93.93</c:v>
                </c:pt>
                <c:pt idx="4">
                  <c:v>76.209999999999994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98.77</c:v>
                </c:pt>
                <c:pt idx="1">
                  <c:v>95.79</c:v>
                </c:pt>
                <c:pt idx="2">
                  <c:v>98.3</c:v>
                </c:pt>
                <c:pt idx="3">
                  <c:v>93.82</c:v>
                </c:pt>
                <c:pt idx="4">
                  <c:v>95.04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160.52000000000001</c:v>
                </c:pt>
                <c:pt idx="1">
                  <c:v>170.19</c:v>
                </c:pt>
                <c:pt idx="2">
                  <c:v>174.91</c:v>
                </c:pt>
                <c:pt idx="3">
                  <c:v>207.03</c:v>
                </c:pt>
                <c:pt idx="4">
                  <c:v>206.85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173.67</c:v>
                </c:pt>
                <c:pt idx="1">
                  <c:v>171.13</c:v>
                </c:pt>
                <c:pt idx="2">
                  <c:v>173.7</c:v>
                </c:pt>
                <c:pt idx="3">
                  <c:v>178.94</c:v>
                </c:pt>
                <c:pt idx="4">
                  <c:v>180.19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243" b="0.750000000000012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49580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402455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8355330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2308205" y="27908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49580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402455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8355330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2308205" y="6562725"/>
          <a:ext cx="36893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495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57200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0990580" y="10677525"/>
          <a:ext cx="474345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443605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【108.24】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7396480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【1.50】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1349355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5302230" y="29622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【265.93】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5302230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【89.42】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1349355" y="6743700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【59.81】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7396480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【177.56】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443605" y="67341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【97.82】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497705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【52.02】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9785350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5038705" y="10848975"/>
          <a:ext cx="69532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【0.62】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topLeftCell="AF13" workbookViewId="0">
      <selection activeCell="BL16" sqref="BL16:BZ44"/>
    </sheetView>
  </sheetViews>
  <sheetFormatPr defaultColWidth="2.6640625" defaultRowHeight="13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茨城県　北茨城市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30"/>
      <c r="AE6" s="30"/>
      <c r="AF6" s="30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6</v>
      </c>
      <c r="C7" s="13"/>
      <c r="D7" s="13"/>
      <c r="E7" s="13"/>
      <c r="F7" s="13"/>
      <c r="G7" s="13"/>
      <c r="H7" s="13"/>
      <c r="I7" s="5" t="s">
        <v>12</v>
      </c>
      <c r="J7" s="13"/>
      <c r="K7" s="13"/>
      <c r="L7" s="13"/>
      <c r="M7" s="13"/>
      <c r="N7" s="13"/>
      <c r="O7" s="22"/>
      <c r="P7" s="25" t="s">
        <v>5</v>
      </c>
      <c r="Q7" s="25"/>
      <c r="R7" s="25"/>
      <c r="S7" s="25"/>
      <c r="T7" s="25"/>
      <c r="U7" s="25"/>
      <c r="V7" s="25"/>
      <c r="W7" s="25" t="s">
        <v>13</v>
      </c>
      <c r="X7" s="25"/>
      <c r="Y7" s="25"/>
      <c r="Z7" s="25"/>
      <c r="AA7" s="25"/>
      <c r="AB7" s="25"/>
      <c r="AC7" s="25"/>
      <c r="AD7" s="25" t="s">
        <v>3</v>
      </c>
      <c r="AE7" s="25"/>
      <c r="AF7" s="25"/>
      <c r="AG7" s="25"/>
      <c r="AH7" s="25"/>
      <c r="AI7" s="25"/>
      <c r="AJ7" s="25"/>
      <c r="AK7" s="2"/>
      <c r="AL7" s="25" t="s">
        <v>16</v>
      </c>
      <c r="AM7" s="25"/>
      <c r="AN7" s="25"/>
      <c r="AO7" s="25"/>
      <c r="AP7" s="25"/>
      <c r="AQ7" s="25"/>
      <c r="AR7" s="25"/>
      <c r="AS7" s="25"/>
      <c r="AT7" s="5" t="s">
        <v>10</v>
      </c>
      <c r="AU7" s="13"/>
      <c r="AV7" s="13"/>
      <c r="AW7" s="13"/>
      <c r="AX7" s="13"/>
      <c r="AY7" s="13"/>
      <c r="AZ7" s="13"/>
      <c r="BA7" s="13"/>
      <c r="BB7" s="25" t="s">
        <v>17</v>
      </c>
      <c r="BC7" s="25"/>
      <c r="BD7" s="25"/>
      <c r="BE7" s="25"/>
      <c r="BF7" s="25"/>
      <c r="BG7" s="25"/>
      <c r="BH7" s="25"/>
      <c r="BI7" s="25"/>
      <c r="BJ7" s="3"/>
      <c r="BK7" s="3"/>
      <c r="BL7" s="35" t="s">
        <v>18</v>
      </c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57"/>
    </row>
    <row r="8" spans="1:78" ht="18.75" customHeight="1">
      <c r="A8" s="2"/>
      <c r="B8" s="6" t="str">
        <f>データ!$I$6</f>
        <v>法適用</v>
      </c>
      <c r="C8" s="14"/>
      <c r="D8" s="14"/>
      <c r="E8" s="14"/>
      <c r="F8" s="14"/>
      <c r="G8" s="14"/>
      <c r="H8" s="14"/>
      <c r="I8" s="6" t="str">
        <f>データ!$J$6</f>
        <v>水道事業</v>
      </c>
      <c r="J8" s="14"/>
      <c r="K8" s="14"/>
      <c r="L8" s="14"/>
      <c r="M8" s="14"/>
      <c r="N8" s="14"/>
      <c r="O8" s="23"/>
      <c r="P8" s="26" t="str">
        <f>データ!$K$6</f>
        <v>末端給水事業</v>
      </c>
      <c r="Q8" s="26"/>
      <c r="R8" s="26"/>
      <c r="S8" s="26"/>
      <c r="T8" s="26"/>
      <c r="U8" s="26"/>
      <c r="V8" s="26"/>
      <c r="W8" s="26" t="str">
        <f>データ!$L$6</f>
        <v>A5</v>
      </c>
      <c r="X8" s="26"/>
      <c r="Y8" s="26"/>
      <c r="Z8" s="26"/>
      <c r="AA8" s="26"/>
      <c r="AB8" s="26"/>
      <c r="AC8" s="26"/>
      <c r="AD8" s="26" t="str">
        <f>データ!$M$6</f>
        <v>非設置</v>
      </c>
      <c r="AE8" s="26"/>
      <c r="AF8" s="26"/>
      <c r="AG8" s="26"/>
      <c r="AH8" s="26"/>
      <c r="AI8" s="26"/>
      <c r="AJ8" s="26"/>
      <c r="AK8" s="2"/>
      <c r="AL8" s="29">
        <f>データ!$R$6</f>
        <v>40757</v>
      </c>
      <c r="AM8" s="29"/>
      <c r="AN8" s="29"/>
      <c r="AO8" s="29"/>
      <c r="AP8" s="29"/>
      <c r="AQ8" s="29"/>
      <c r="AR8" s="29"/>
      <c r="AS8" s="29"/>
      <c r="AT8" s="7">
        <f>データ!$S$6</f>
        <v>186.79</v>
      </c>
      <c r="AU8" s="15"/>
      <c r="AV8" s="15"/>
      <c r="AW8" s="15"/>
      <c r="AX8" s="15"/>
      <c r="AY8" s="15"/>
      <c r="AZ8" s="15"/>
      <c r="BA8" s="15"/>
      <c r="BB8" s="27">
        <f>データ!$T$6</f>
        <v>218.2</v>
      </c>
      <c r="BC8" s="27"/>
      <c r="BD8" s="27"/>
      <c r="BE8" s="27"/>
      <c r="BF8" s="27"/>
      <c r="BG8" s="27"/>
      <c r="BH8" s="27"/>
      <c r="BI8" s="27"/>
      <c r="BJ8" s="3"/>
      <c r="BK8" s="3"/>
      <c r="BL8" s="36" t="s">
        <v>11</v>
      </c>
      <c r="BM8" s="46"/>
      <c r="BN8" s="54" t="s">
        <v>20</v>
      </c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8"/>
    </row>
    <row r="9" spans="1:78" ht="18.75" customHeight="1">
      <c r="A9" s="2"/>
      <c r="B9" s="5" t="s">
        <v>23</v>
      </c>
      <c r="C9" s="13"/>
      <c r="D9" s="13"/>
      <c r="E9" s="13"/>
      <c r="F9" s="13"/>
      <c r="G9" s="13"/>
      <c r="H9" s="13"/>
      <c r="I9" s="5" t="s">
        <v>24</v>
      </c>
      <c r="J9" s="13"/>
      <c r="K9" s="13"/>
      <c r="L9" s="13"/>
      <c r="M9" s="13"/>
      <c r="N9" s="13"/>
      <c r="O9" s="22"/>
      <c r="P9" s="25" t="s">
        <v>26</v>
      </c>
      <c r="Q9" s="25"/>
      <c r="R9" s="25"/>
      <c r="S9" s="25"/>
      <c r="T9" s="25"/>
      <c r="U9" s="25"/>
      <c r="V9" s="25"/>
      <c r="W9" s="25" t="s">
        <v>21</v>
      </c>
      <c r="X9" s="25"/>
      <c r="Y9" s="25"/>
      <c r="Z9" s="25"/>
      <c r="AA9" s="25"/>
      <c r="AB9" s="25"/>
      <c r="AC9" s="25"/>
      <c r="AD9" s="2"/>
      <c r="AE9" s="2"/>
      <c r="AF9" s="2"/>
      <c r="AG9" s="2"/>
      <c r="AH9" s="2"/>
      <c r="AI9" s="2"/>
      <c r="AJ9" s="2"/>
      <c r="AK9" s="2"/>
      <c r="AL9" s="25" t="s">
        <v>29</v>
      </c>
      <c r="AM9" s="25"/>
      <c r="AN9" s="25"/>
      <c r="AO9" s="25"/>
      <c r="AP9" s="25"/>
      <c r="AQ9" s="25"/>
      <c r="AR9" s="25"/>
      <c r="AS9" s="25"/>
      <c r="AT9" s="5" t="s">
        <v>31</v>
      </c>
      <c r="AU9" s="13"/>
      <c r="AV9" s="13"/>
      <c r="AW9" s="13"/>
      <c r="AX9" s="13"/>
      <c r="AY9" s="13"/>
      <c r="AZ9" s="13"/>
      <c r="BA9" s="13"/>
      <c r="BB9" s="25" t="s">
        <v>15</v>
      </c>
      <c r="BC9" s="25"/>
      <c r="BD9" s="25"/>
      <c r="BE9" s="25"/>
      <c r="BF9" s="25"/>
      <c r="BG9" s="25"/>
      <c r="BH9" s="25"/>
      <c r="BI9" s="25"/>
      <c r="BJ9" s="3"/>
      <c r="BK9" s="3"/>
      <c r="BL9" s="37" t="s">
        <v>32</v>
      </c>
      <c r="BM9" s="47"/>
      <c r="BN9" s="55" t="s">
        <v>34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9"/>
    </row>
    <row r="10" spans="1:78" ht="18.75" customHeight="1">
      <c r="A10" s="2"/>
      <c r="B10" s="7" t="str">
        <f>データ!$N$6</f>
        <v>-</v>
      </c>
      <c r="C10" s="15"/>
      <c r="D10" s="15"/>
      <c r="E10" s="15"/>
      <c r="F10" s="15"/>
      <c r="G10" s="15"/>
      <c r="H10" s="15"/>
      <c r="I10" s="7">
        <f>データ!$O$6</f>
        <v>47.9</v>
      </c>
      <c r="J10" s="15"/>
      <c r="K10" s="15"/>
      <c r="L10" s="15"/>
      <c r="M10" s="15"/>
      <c r="N10" s="15"/>
      <c r="O10" s="24"/>
      <c r="P10" s="27">
        <f>データ!$P$6</f>
        <v>94.34</v>
      </c>
      <c r="Q10" s="27"/>
      <c r="R10" s="27"/>
      <c r="S10" s="27"/>
      <c r="T10" s="27"/>
      <c r="U10" s="27"/>
      <c r="V10" s="27"/>
      <c r="W10" s="29">
        <f>データ!$Q$6</f>
        <v>3619</v>
      </c>
      <c r="X10" s="29"/>
      <c r="Y10" s="29"/>
      <c r="Z10" s="29"/>
      <c r="AA10" s="29"/>
      <c r="AB10" s="29"/>
      <c r="AC10" s="29"/>
      <c r="AD10" s="2"/>
      <c r="AE10" s="2"/>
      <c r="AF10" s="2"/>
      <c r="AG10" s="2"/>
      <c r="AH10" s="2"/>
      <c r="AI10" s="2"/>
      <c r="AJ10" s="2"/>
      <c r="AK10" s="2"/>
      <c r="AL10" s="29">
        <f>データ!$U$6</f>
        <v>38183</v>
      </c>
      <c r="AM10" s="29"/>
      <c r="AN10" s="29"/>
      <c r="AO10" s="29"/>
      <c r="AP10" s="29"/>
      <c r="AQ10" s="29"/>
      <c r="AR10" s="29"/>
      <c r="AS10" s="29"/>
      <c r="AT10" s="7">
        <f>データ!$V$6</f>
        <v>68.05</v>
      </c>
      <c r="AU10" s="15"/>
      <c r="AV10" s="15"/>
      <c r="AW10" s="15"/>
      <c r="AX10" s="15"/>
      <c r="AY10" s="15"/>
      <c r="AZ10" s="15"/>
      <c r="BA10" s="15"/>
      <c r="BB10" s="27">
        <f>データ!$W$6</f>
        <v>561.1</v>
      </c>
      <c r="BC10" s="27"/>
      <c r="BD10" s="27"/>
      <c r="BE10" s="27"/>
      <c r="BF10" s="27"/>
      <c r="BG10" s="27"/>
      <c r="BH10" s="27"/>
      <c r="BI10" s="27"/>
      <c r="BJ10" s="2"/>
      <c r="BK10" s="2"/>
      <c r="BL10" s="38" t="s">
        <v>36</v>
      </c>
      <c r="BM10" s="48"/>
      <c r="BN10" s="56" t="s">
        <v>37</v>
      </c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6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38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</row>
    <row r="14" spans="1:78" ht="13.5" customHeight="1">
      <c r="A14" s="2"/>
      <c r="B14" s="8" t="s">
        <v>40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31"/>
      <c r="BK14" s="2"/>
      <c r="BL14" s="41" t="s">
        <v>41</v>
      </c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61"/>
    </row>
    <row r="15" spans="1:78" ht="13.5" customHeight="1">
      <c r="A15" s="2"/>
      <c r="B15" s="9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32"/>
      <c r="BK15" s="2"/>
      <c r="BL15" s="42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6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33"/>
      <c r="BK16" s="2"/>
      <c r="BL16" s="43" t="s">
        <v>108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6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33"/>
      <c r="BK17" s="2"/>
      <c r="BL17" s="43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6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33"/>
      <c r="BK18" s="2"/>
      <c r="BL18" s="43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6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33"/>
      <c r="BK19" s="2"/>
      <c r="BL19" s="43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6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33"/>
      <c r="BK20" s="2"/>
      <c r="BL20" s="43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6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33"/>
      <c r="BK21" s="2"/>
      <c r="BL21" s="43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6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33"/>
      <c r="BK22" s="2"/>
      <c r="BL22" s="43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6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33"/>
      <c r="BK23" s="2"/>
      <c r="BL23" s="43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6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33"/>
      <c r="BK24" s="2"/>
      <c r="BL24" s="43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6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33"/>
      <c r="BK25" s="2"/>
      <c r="BL25" s="43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6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33"/>
      <c r="BK26" s="2"/>
      <c r="BL26" s="43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6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33"/>
      <c r="BK27" s="2"/>
      <c r="BL27" s="43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6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33"/>
      <c r="BK28" s="2"/>
      <c r="BL28" s="43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6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33"/>
      <c r="BK29" s="2"/>
      <c r="BL29" s="43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6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33"/>
      <c r="BK30" s="2"/>
      <c r="BL30" s="43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6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33"/>
      <c r="BK31" s="2"/>
      <c r="BL31" s="43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6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33"/>
      <c r="BK32" s="2"/>
      <c r="BL32" s="43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6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33"/>
      <c r="BK33" s="2"/>
      <c r="BL33" s="43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6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8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28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28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33"/>
      <c r="BK34" s="2"/>
      <c r="BL34" s="43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6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8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28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28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33"/>
      <c r="BK35" s="2"/>
      <c r="BL35" s="43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6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33"/>
      <c r="BK36" s="2"/>
      <c r="BL36" s="43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6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33"/>
      <c r="BK37" s="2"/>
      <c r="BL37" s="43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6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33"/>
      <c r="BK38" s="2"/>
      <c r="BL38" s="43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6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33"/>
      <c r="BK39" s="2"/>
      <c r="BL39" s="43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6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33"/>
      <c r="BK40" s="2"/>
      <c r="BL40" s="43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6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33"/>
      <c r="BK41" s="2"/>
      <c r="BL41" s="43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6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33"/>
      <c r="BK42" s="2"/>
      <c r="BL42" s="43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6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33"/>
      <c r="BK43" s="2"/>
      <c r="BL43" s="43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6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33"/>
      <c r="BK44" s="2"/>
      <c r="BL44" s="43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63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33"/>
      <c r="BK45" s="2"/>
      <c r="BL45" s="41" t="s">
        <v>43</v>
      </c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6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33"/>
      <c r="BK46" s="2"/>
      <c r="BL46" s="42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6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33"/>
      <c r="BK47" s="2"/>
      <c r="BL47" s="43" t="s">
        <v>109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6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33"/>
      <c r="BK48" s="2"/>
      <c r="BL48" s="43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6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3"/>
      <c r="BK49" s="2"/>
      <c r="BL49" s="43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6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33"/>
      <c r="BK50" s="2"/>
      <c r="BL50" s="43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6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33"/>
      <c r="BK51" s="2"/>
      <c r="BL51" s="43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6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33"/>
      <c r="BK52" s="2"/>
      <c r="BL52" s="43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6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33"/>
      <c r="BK53" s="2"/>
      <c r="BL53" s="43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6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33"/>
      <c r="BK54" s="2"/>
      <c r="BL54" s="43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6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33"/>
      <c r="BK55" s="2"/>
      <c r="BL55" s="43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6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8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28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28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33"/>
      <c r="BK56" s="2"/>
      <c r="BL56" s="43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6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8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28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28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33"/>
      <c r="BK57" s="2"/>
      <c r="BL57" s="43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63"/>
    </row>
    <row r="58" spans="1:78" ht="13.5" customHeight="1">
      <c r="A58" s="2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2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33"/>
      <c r="BK58" s="2"/>
      <c r="BL58" s="43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63"/>
    </row>
    <row r="59" spans="1:78" ht="13.5" customHeight="1">
      <c r="A59" s="2"/>
      <c r="B59" s="1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34"/>
      <c r="BK59" s="2"/>
      <c r="BL59" s="43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63"/>
    </row>
    <row r="60" spans="1:78" ht="13.5" customHeight="1">
      <c r="A60" s="2"/>
      <c r="B60" s="9" t="s">
        <v>9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32"/>
      <c r="BK60" s="2"/>
      <c r="BL60" s="43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63"/>
    </row>
    <row r="61" spans="1:78" ht="13.5" customHeight="1">
      <c r="A61" s="2"/>
      <c r="B61" s="9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32"/>
      <c r="BK61" s="2"/>
      <c r="BL61" s="43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6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33"/>
      <c r="BK62" s="2"/>
      <c r="BL62" s="43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6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33"/>
      <c r="BK63" s="2"/>
      <c r="BL63" s="43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63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33"/>
      <c r="BK64" s="2"/>
      <c r="BL64" s="41" t="s">
        <v>8</v>
      </c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6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33"/>
      <c r="BK65" s="2"/>
      <c r="BL65" s="42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6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33"/>
      <c r="BK66" s="2"/>
      <c r="BL66" s="43" t="s">
        <v>110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6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33"/>
      <c r="BK67" s="2"/>
      <c r="BL67" s="43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6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33"/>
      <c r="BK68" s="2"/>
      <c r="BL68" s="43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6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33"/>
      <c r="BK69" s="2"/>
      <c r="BL69" s="43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6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33"/>
      <c r="BK70" s="2"/>
      <c r="BL70" s="43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6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33"/>
      <c r="BK71" s="2"/>
      <c r="BL71" s="43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6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33"/>
      <c r="BK72" s="2"/>
      <c r="BL72" s="43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6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33"/>
      <c r="BK73" s="2"/>
      <c r="BL73" s="43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6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33"/>
      <c r="BK74" s="2"/>
      <c r="BL74" s="43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6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33"/>
      <c r="BK75" s="2"/>
      <c r="BL75" s="43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6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33"/>
      <c r="BK76" s="2"/>
      <c r="BL76" s="43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6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33"/>
      <c r="BK77" s="2"/>
      <c r="BL77" s="43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6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33"/>
      <c r="BK78" s="2"/>
      <c r="BL78" s="43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6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8"/>
      <c r="V79" s="28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28"/>
      <c r="AP79" s="28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33"/>
      <c r="BK79" s="2"/>
      <c r="BL79" s="43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6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8"/>
      <c r="V80" s="2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28"/>
      <c r="AP80" s="28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33"/>
      <c r="BK80" s="2"/>
      <c r="BL80" s="43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63"/>
    </row>
    <row r="81" spans="1:78" ht="13.5" customHeight="1">
      <c r="A81" s="2"/>
      <c r="B81" s="1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"/>
      <c r="V81" s="2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"/>
      <c r="AP81" s="2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"/>
      <c r="BJ81" s="33"/>
      <c r="BK81" s="2"/>
      <c r="BL81" s="43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63"/>
    </row>
    <row r="82" spans="1:78" ht="13.5" customHeight="1">
      <c r="A82" s="2"/>
      <c r="B82" s="1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34"/>
      <c r="BK82" s="2"/>
      <c r="BL82" s="44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64"/>
    </row>
    <row r="83" spans="1:78">
      <c r="C83" s="21"/>
    </row>
    <row r="84" spans="1:78" hidden="1">
      <c r="B84" s="12" t="s">
        <v>44</v>
      </c>
      <c r="C84" s="12"/>
      <c r="D84" s="12"/>
      <c r="E84" s="12" t="s">
        <v>46</v>
      </c>
      <c r="F84" s="12" t="s">
        <v>48</v>
      </c>
      <c r="G84" s="12" t="s">
        <v>49</v>
      </c>
      <c r="H84" s="12" t="s">
        <v>42</v>
      </c>
      <c r="I84" s="12" t="s">
        <v>7</v>
      </c>
      <c r="J84" s="12" t="s">
        <v>27</v>
      </c>
      <c r="K84" s="12" t="s">
        <v>50</v>
      </c>
      <c r="L84" s="12" t="s">
        <v>52</v>
      </c>
      <c r="M84" s="12" t="s">
        <v>33</v>
      </c>
      <c r="N84" s="12" t="s">
        <v>54</v>
      </c>
      <c r="O84" s="12" t="s">
        <v>56</v>
      </c>
    </row>
    <row r="85" spans="1:78" hidden="1">
      <c r="B85" s="12"/>
      <c r="C85" s="12"/>
      <c r="D85" s="12"/>
      <c r="E85" s="12" t="str">
        <f>データ!AH6</f>
        <v>【108.24】</v>
      </c>
      <c r="F85" s="12" t="str">
        <f>データ!AS6</f>
        <v>【1.50】</v>
      </c>
      <c r="G85" s="12" t="str">
        <f>データ!BD6</f>
        <v>【243.36】</v>
      </c>
      <c r="H85" s="12" t="str">
        <f>データ!BO6</f>
        <v>【265.93】</v>
      </c>
      <c r="I85" s="12" t="str">
        <f>データ!BZ6</f>
        <v>【97.82】</v>
      </c>
      <c r="J85" s="12" t="str">
        <f>データ!CK6</f>
        <v>【177.56】</v>
      </c>
      <c r="K85" s="12" t="str">
        <f>データ!CV6</f>
        <v>【59.81】</v>
      </c>
      <c r="L85" s="12" t="str">
        <f>データ!DG6</f>
        <v>【89.42】</v>
      </c>
      <c r="M85" s="12" t="str">
        <f>データ!DR6</f>
        <v>【52.02】</v>
      </c>
      <c r="N85" s="12" t="str">
        <f>データ!EC6</f>
        <v>【25.37】</v>
      </c>
      <c r="O85" s="12" t="str">
        <f>データ!EN6</f>
        <v>【0.62】</v>
      </c>
    </row>
  </sheetData>
  <sheetProtection algorithmName="SHA-512" hashValue="5MO2X0HmrFhzwqdHaqFQ5f01PiLKVXEJ9F2I6Lq4z2NOI4wtvXS0R46JpdLKtj+4sd4voGMJbXZ+W6a1x6IkkA==" saltValue="oNk3eKHX0Q+wAYwWFiMFaA==" spinCount="100000" sheet="1" objects="1" scenarios="1" formatCells="0" formatColumns="0" formatRows="0"/>
  <mergeCells count="48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N10:BY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fitToWidth="1" fitToHeight="1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N13"/>
  <sheetViews>
    <sheetView showGridLines="0" workbookViewId="0"/>
  </sheetViews>
  <sheetFormatPr defaultRowHeight="13.2"/>
  <cols>
    <col min="2" max="144" width="11.88671875" customWidth="1"/>
  </cols>
  <sheetData>
    <row r="1" spans="1:144">
      <c r="A1" t="s">
        <v>47</v>
      </c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>
        <v>1</v>
      </c>
      <c r="Y1" s="74">
        <v>1</v>
      </c>
      <c r="Z1" s="74">
        <v>1</v>
      </c>
      <c r="AA1" s="74">
        <v>1</v>
      </c>
      <c r="AB1" s="74">
        <v>1</v>
      </c>
      <c r="AC1" s="74">
        <v>1</v>
      </c>
      <c r="AD1" s="74">
        <v>1</v>
      </c>
      <c r="AE1" s="74">
        <v>1</v>
      </c>
      <c r="AF1" s="74">
        <v>1</v>
      </c>
      <c r="AG1" s="74">
        <v>1</v>
      </c>
      <c r="AH1" s="74"/>
      <c r="AI1" s="74">
        <v>1</v>
      </c>
      <c r="AJ1" s="74">
        <v>1</v>
      </c>
      <c r="AK1" s="74">
        <v>1</v>
      </c>
      <c r="AL1" s="74">
        <v>1</v>
      </c>
      <c r="AM1" s="74">
        <v>1</v>
      </c>
      <c r="AN1" s="74">
        <v>1</v>
      </c>
      <c r="AO1" s="74">
        <v>1</v>
      </c>
      <c r="AP1" s="74">
        <v>1</v>
      </c>
      <c r="AQ1" s="74">
        <v>1</v>
      </c>
      <c r="AR1" s="74">
        <v>1</v>
      </c>
      <c r="AS1" s="74"/>
      <c r="AT1" s="74">
        <v>1</v>
      </c>
      <c r="AU1" s="74">
        <v>1</v>
      </c>
      <c r="AV1" s="74">
        <v>1</v>
      </c>
      <c r="AW1" s="74">
        <v>1</v>
      </c>
      <c r="AX1" s="74">
        <v>1</v>
      </c>
      <c r="AY1" s="74">
        <v>1</v>
      </c>
      <c r="AZ1" s="74">
        <v>1</v>
      </c>
      <c r="BA1" s="74">
        <v>1</v>
      </c>
      <c r="BB1" s="74">
        <v>1</v>
      </c>
      <c r="BC1" s="74">
        <v>1</v>
      </c>
      <c r="BD1" s="74"/>
      <c r="BE1" s="74">
        <v>1</v>
      </c>
      <c r="BF1" s="74">
        <v>1</v>
      </c>
      <c r="BG1" s="74">
        <v>1</v>
      </c>
      <c r="BH1" s="74">
        <v>1</v>
      </c>
      <c r="BI1" s="74">
        <v>1</v>
      </c>
      <c r="BJ1" s="74">
        <v>1</v>
      </c>
      <c r="BK1" s="74">
        <v>1</v>
      </c>
      <c r="BL1" s="74">
        <v>1</v>
      </c>
      <c r="BM1" s="74">
        <v>1</v>
      </c>
      <c r="BN1" s="74">
        <v>1</v>
      </c>
      <c r="BO1" s="74"/>
      <c r="BP1" s="74">
        <v>1</v>
      </c>
      <c r="BQ1" s="74">
        <v>1</v>
      </c>
      <c r="BR1" s="74">
        <v>1</v>
      </c>
      <c r="BS1" s="74">
        <v>1</v>
      </c>
      <c r="BT1" s="74">
        <v>1</v>
      </c>
      <c r="BU1" s="74">
        <v>1</v>
      </c>
      <c r="BV1" s="74">
        <v>1</v>
      </c>
      <c r="BW1" s="74">
        <v>1</v>
      </c>
      <c r="BX1" s="74">
        <v>1</v>
      </c>
      <c r="BY1" s="74">
        <v>1</v>
      </c>
      <c r="BZ1" s="74"/>
      <c r="CA1" s="74">
        <v>1</v>
      </c>
      <c r="CB1" s="74">
        <v>1</v>
      </c>
      <c r="CC1" s="74">
        <v>1</v>
      </c>
      <c r="CD1" s="74">
        <v>1</v>
      </c>
      <c r="CE1" s="74">
        <v>1</v>
      </c>
      <c r="CF1" s="74">
        <v>1</v>
      </c>
      <c r="CG1" s="74">
        <v>1</v>
      </c>
      <c r="CH1" s="74">
        <v>1</v>
      </c>
      <c r="CI1" s="74">
        <v>1</v>
      </c>
      <c r="CJ1" s="74">
        <v>1</v>
      </c>
      <c r="CK1" s="74"/>
      <c r="CL1" s="74">
        <v>1</v>
      </c>
      <c r="CM1" s="74">
        <v>1</v>
      </c>
      <c r="CN1" s="74">
        <v>1</v>
      </c>
      <c r="CO1" s="74">
        <v>1</v>
      </c>
      <c r="CP1" s="74">
        <v>1</v>
      </c>
      <c r="CQ1" s="74">
        <v>1</v>
      </c>
      <c r="CR1" s="74">
        <v>1</v>
      </c>
      <c r="CS1" s="74">
        <v>1</v>
      </c>
      <c r="CT1" s="74">
        <v>1</v>
      </c>
      <c r="CU1" s="74">
        <v>1</v>
      </c>
      <c r="CV1" s="74"/>
      <c r="CW1" s="74">
        <v>1</v>
      </c>
      <c r="CX1" s="74">
        <v>1</v>
      </c>
      <c r="CY1" s="74">
        <v>1</v>
      </c>
      <c r="CZ1" s="74">
        <v>1</v>
      </c>
      <c r="DA1" s="74">
        <v>1</v>
      </c>
      <c r="DB1" s="74">
        <v>1</v>
      </c>
      <c r="DC1" s="74">
        <v>1</v>
      </c>
      <c r="DD1" s="74">
        <v>1</v>
      </c>
      <c r="DE1" s="74">
        <v>1</v>
      </c>
      <c r="DF1" s="74">
        <v>1</v>
      </c>
      <c r="DG1" s="74"/>
      <c r="DH1" s="74">
        <v>1</v>
      </c>
      <c r="DI1" s="74">
        <v>1</v>
      </c>
      <c r="DJ1" s="74">
        <v>1</v>
      </c>
      <c r="DK1" s="74">
        <v>1</v>
      </c>
      <c r="DL1" s="74">
        <v>1</v>
      </c>
      <c r="DM1" s="74">
        <v>1</v>
      </c>
      <c r="DN1" s="74">
        <v>1</v>
      </c>
      <c r="DO1" s="74">
        <v>1</v>
      </c>
      <c r="DP1" s="74">
        <v>1</v>
      </c>
      <c r="DQ1" s="74">
        <v>1</v>
      </c>
      <c r="DR1" s="74"/>
      <c r="DS1" s="74">
        <v>1</v>
      </c>
      <c r="DT1" s="74">
        <v>1</v>
      </c>
      <c r="DU1" s="74">
        <v>1</v>
      </c>
      <c r="DV1" s="74">
        <v>1</v>
      </c>
      <c r="DW1" s="74">
        <v>1</v>
      </c>
      <c r="DX1" s="74">
        <v>1</v>
      </c>
      <c r="DY1" s="74">
        <v>1</v>
      </c>
      <c r="DZ1" s="74">
        <v>1</v>
      </c>
      <c r="EA1" s="74">
        <v>1</v>
      </c>
      <c r="EB1" s="74">
        <v>1</v>
      </c>
      <c r="EC1" s="74"/>
      <c r="ED1" s="74">
        <v>1</v>
      </c>
      <c r="EE1" s="74">
        <v>1</v>
      </c>
      <c r="EF1" s="74">
        <v>1</v>
      </c>
      <c r="EG1" s="74">
        <v>1</v>
      </c>
      <c r="EH1" s="74">
        <v>1</v>
      </c>
      <c r="EI1" s="74">
        <v>1</v>
      </c>
      <c r="EJ1" s="74">
        <v>1</v>
      </c>
      <c r="EK1" s="74">
        <v>1</v>
      </c>
      <c r="EL1" s="74">
        <v>1</v>
      </c>
      <c r="EM1" s="74">
        <v>1</v>
      </c>
      <c r="EN1" s="74"/>
    </row>
    <row r="2" spans="1:144">
      <c r="A2" s="66" t="s">
        <v>57</v>
      </c>
      <c r="B2" s="66">
        <f t="shared" ref="B2:EN2" si="0">COLUMN()-1</f>
        <v>1</v>
      </c>
      <c r="C2" s="66">
        <f t="shared" si="0"/>
        <v>2</v>
      </c>
      <c r="D2" s="66">
        <f t="shared" si="0"/>
        <v>3</v>
      </c>
      <c r="E2" s="66">
        <f t="shared" si="0"/>
        <v>4</v>
      </c>
      <c r="F2" s="66">
        <f t="shared" si="0"/>
        <v>5</v>
      </c>
      <c r="G2" s="66">
        <f t="shared" si="0"/>
        <v>6</v>
      </c>
      <c r="H2" s="66">
        <f t="shared" si="0"/>
        <v>7</v>
      </c>
      <c r="I2" s="66">
        <f t="shared" si="0"/>
        <v>8</v>
      </c>
      <c r="J2" s="66">
        <f t="shared" si="0"/>
        <v>9</v>
      </c>
      <c r="K2" s="66">
        <f t="shared" si="0"/>
        <v>10</v>
      </c>
      <c r="L2" s="66">
        <f t="shared" si="0"/>
        <v>11</v>
      </c>
      <c r="M2" s="66">
        <f t="shared" si="0"/>
        <v>12</v>
      </c>
      <c r="N2" s="66">
        <f t="shared" si="0"/>
        <v>13</v>
      </c>
      <c r="O2" s="66">
        <f t="shared" si="0"/>
        <v>14</v>
      </c>
      <c r="P2" s="66">
        <f t="shared" si="0"/>
        <v>15</v>
      </c>
      <c r="Q2" s="66">
        <f t="shared" si="0"/>
        <v>16</v>
      </c>
      <c r="R2" s="66">
        <f t="shared" si="0"/>
        <v>17</v>
      </c>
      <c r="S2" s="66">
        <f t="shared" si="0"/>
        <v>18</v>
      </c>
      <c r="T2" s="66">
        <f t="shared" si="0"/>
        <v>19</v>
      </c>
      <c r="U2" s="66">
        <f t="shared" si="0"/>
        <v>20</v>
      </c>
      <c r="V2" s="66">
        <f t="shared" si="0"/>
        <v>21</v>
      </c>
      <c r="W2" s="66">
        <f t="shared" si="0"/>
        <v>22</v>
      </c>
      <c r="X2" s="66">
        <f t="shared" si="0"/>
        <v>23</v>
      </c>
      <c r="Y2" s="66">
        <f t="shared" si="0"/>
        <v>24</v>
      </c>
      <c r="Z2" s="66">
        <f t="shared" si="0"/>
        <v>25</v>
      </c>
      <c r="AA2" s="66">
        <f t="shared" si="0"/>
        <v>26</v>
      </c>
      <c r="AB2" s="66">
        <f t="shared" si="0"/>
        <v>27</v>
      </c>
      <c r="AC2" s="66">
        <f t="shared" si="0"/>
        <v>28</v>
      </c>
      <c r="AD2" s="66">
        <f t="shared" si="0"/>
        <v>29</v>
      </c>
      <c r="AE2" s="66">
        <f t="shared" si="0"/>
        <v>30</v>
      </c>
      <c r="AF2" s="66">
        <f t="shared" si="0"/>
        <v>31</v>
      </c>
      <c r="AG2" s="66">
        <f t="shared" si="0"/>
        <v>32</v>
      </c>
      <c r="AH2" s="66">
        <f t="shared" si="0"/>
        <v>33</v>
      </c>
      <c r="AI2" s="66">
        <f t="shared" si="0"/>
        <v>34</v>
      </c>
      <c r="AJ2" s="66">
        <f t="shared" si="0"/>
        <v>35</v>
      </c>
      <c r="AK2" s="66">
        <f t="shared" si="0"/>
        <v>36</v>
      </c>
      <c r="AL2" s="66">
        <f t="shared" si="0"/>
        <v>37</v>
      </c>
      <c r="AM2" s="66">
        <f t="shared" si="0"/>
        <v>38</v>
      </c>
      <c r="AN2" s="66">
        <f t="shared" si="0"/>
        <v>39</v>
      </c>
      <c r="AO2" s="66">
        <f t="shared" si="0"/>
        <v>40</v>
      </c>
      <c r="AP2" s="66">
        <f t="shared" si="0"/>
        <v>41</v>
      </c>
      <c r="AQ2" s="66">
        <f t="shared" si="0"/>
        <v>42</v>
      </c>
      <c r="AR2" s="66">
        <f t="shared" si="0"/>
        <v>43</v>
      </c>
      <c r="AS2" s="66">
        <f t="shared" si="0"/>
        <v>44</v>
      </c>
      <c r="AT2" s="66">
        <f t="shared" si="0"/>
        <v>45</v>
      </c>
      <c r="AU2" s="66">
        <f t="shared" si="0"/>
        <v>46</v>
      </c>
      <c r="AV2" s="66">
        <f t="shared" si="0"/>
        <v>47</v>
      </c>
      <c r="AW2" s="66">
        <f t="shared" si="0"/>
        <v>48</v>
      </c>
      <c r="AX2" s="66">
        <f t="shared" si="0"/>
        <v>49</v>
      </c>
      <c r="AY2" s="66">
        <f t="shared" si="0"/>
        <v>50</v>
      </c>
      <c r="AZ2" s="66">
        <f t="shared" si="0"/>
        <v>51</v>
      </c>
      <c r="BA2" s="66">
        <f t="shared" si="0"/>
        <v>52</v>
      </c>
      <c r="BB2" s="66">
        <f t="shared" si="0"/>
        <v>53</v>
      </c>
      <c r="BC2" s="66">
        <f t="shared" si="0"/>
        <v>54</v>
      </c>
      <c r="BD2" s="66">
        <f t="shared" si="0"/>
        <v>55</v>
      </c>
      <c r="BE2" s="66">
        <f t="shared" si="0"/>
        <v>56</v>
      </c>
      <c r="BF2" s="66">
        <f t="shared" si="0"/>
        <v>57</v>
      </c>
      <c r="BG2" s="66">
        <f t="shared" si="0"/>
        <v>58</v>
      </c>
      <c r="BH2" s="66">
        <f t="shared" si="0"/>
        <v>59</v>
      </c>
      <c r="BI2" s="66">
        <f t="shared" si="0"/>
        <v>60</v>
      </c>
      <c r="BJ2" s="66">
        <f t="shared" si="0"/>
        <v>61</v>
      </c>
      <c r="BK2" s="66">
        <f t="shared" si="0"/>
        <v>62</v>
      </c>
      <c r="BL2" s="66">
        <f t="shared" si="0"/>
        <v>63</v>
      </c>
      <c r="BM2" s="66">
        <f t="shared" si="0"/>
        <v>64</v>
      </c>
      <c r="BN2" s="66">
        <f t="shared" si="0"/>
        <v>65</v>
      </c>
      <c r="BO2" s="66">
        <f t="shared" si="0"/>
        <v>66</v>
      </c>
      <c r="BP2" s="66">
        <f t="shared" si="0"/>
        <v>67</v>
      </c>
      <c r="BQ2" s="66">
        <f t="shared" si="0"/>
        <v>68</v>
      </c>
      <c r="BR2" s="66">
        <f t="shared" si="0"/>
        <v>69</v>
      </c>
      <c r="BS2" s="66">
        <f t="shared" si="0"/>
        <v>70</v>
      </c>
      <c r="BT2" s="66">
        <f t="shared" si="0"/>
        <v>71</v>
      </c>
      <c r="BU2" s="66">
        <f t="shared" si="0"/>
        <v>72</v>
      </c>
      <c r="BV2" s="66">
        <f t="shared" si="0"/>
        <v>73</v>
      </c>
      <c r="BW2" s="66">
        <f t="shared" si="0"/>
        <v>74</v>
      </c>
      <c r="BX2" s="66">
        <f t="shared" si="0"/>
        <v>75</v>
      </c>
      <c r="BY2" s="66">
        <f t="shared" si="0"/>
        <v>76</v>
      </c>
      <c r="BZ2" s="66">
        <f t="shared" si="0"/>
        <v>77</v>
      </c>
      <c r="CA2" s="66">
        <f t="shared" si="0"/>
        <v>78</v>
      </c>
      <c r="CB2" s="66">
        <f t="shared" si="0"/>
        <v>79</v>
      </c>
      <c r="CC2" s="66">
        <f t="shared" si="0"/>
        <v>80</v>
      </c>
      <c r="CD2" s="66">
        <f t="shared" si="0"/>
        <v>81</v>
      </c>
      <c r="CE2" s="66">
        <f t="shared" si="0"/>
        <v>82</v>
      </c>
      <c r="CF2" s="66">
        <f t="shared" si="0"/>
        <v>83</v>
      </c>
      <c r="CG2" s="66">
        <f t="shared" si="0"/>
        <v>84</v>
      </c>
      <c r="CH2" s="66">
        <f t="shared" si="0"/>
        <v>85</v>
      </c>
      <c r="CI2" s="66">
        <f t="shared" si="0"/>
        <v>86</v>
      </c>
      <c r="CJ2" s="66">
        <f t="shared" si="0"/>
        <v>87</v>
      </c>
      <c r="CK2" s="66">
        <f t="shared" si="0"/>
        <v>88</v>
      </c>
      <c r="CL2" s="66">
        <f t="shared" si="0"/>
        <v>89</v>
      </c>
      <c r="CM2" s="66">
        <f t="shared" si="0"/>
        <v>90</v>
      </c>
      <c r="CN2" s="66">
        <f t="shared" si="0"/>
        <v>91</v>
      </c>
      <c r="CO2" s="66">
        <f t="shared" si="0"/>
        <v>92</v>
      </c>
      <c r="CP2" s="66">
        <f t="shared" si="0"/>
        <v>93</v>
      </c>
      <c r="CQ2" s="66">
        <f t="shared" si="0"/>
        <v>94</v>
      </c>
      <c r="CR2" s="66">
        <f t="shared" si="0"/>
        <v>95</v>
      </c>
      <c r="CS2" s="66">
        <f t="shared" si="0"/>
        <v>96</v>
      </c>
      <c r="CT2" s="66">
        <f t="shared" si="0"/>
        <v>97</v>
      </c>
      <c r="CU2" s="66">
        <f t="shared" si="0"/>
        <v>98</v>
      </c>
      <c r="CV2" s="66">
        <f t="shared" si="0"/>
        <v>99</v>
      </c>
      <c r="CW2" s="66">
        <f t="shared" si="0"/>
        <v>100</v>
      </c>
      <c r="CX2" s="66">
        <f t="shared" si="0"/>
        <v>101</v>
      </c>
      <c r="CY2" s="66">
        <f t="shared" si="0"/>
        <v>102</v>
      </c>
      <c r="CZ2" s="66">
        <f t="shared" si="0"/>
        <v>103</v>
      </c>
      <c r="DA2" s="66">
        <f t="shared" si="0"/>
        <v>104</v>
      </c>
      <c r="DB2" s="66">
        <f t="shared" si="0"/>
        <v>105</v>
      </c>
      <c r="DC2" s="66">
        <f t="shared" si="0"/>
        <v>106</v>
      </c>
      <c r="DD2" s="66">
        <f t="shared" si="0"/>
        <v>107</v>
      </c>
      <c r="DE2" s="66">
        <f t="shared" si="0"/>
        <v>108</v>
      </c>
      <c r="DF2" s="66">
        <f t="shared" si="0"/>
        <v>109</v>
      </c>
      <c r="DG2" s="66">
        <f t="shared" si="0"/>
        <v>110</v>
      </c>
      <c r="DH2" s="66">
        <f t="shared" si="0"/>
        <v>111</v>
      </c>
      <c r="DI2" s="66">
        <f t="shared" si="0"/>
        <v>112</v>
      </c>
      <c r="DJ2" s="66">
        <f t="shared" si="0"/>
        <v>113</v>
      </c>
      <c r="DK2" s="66">
        <f t="shared" si="0"/>
        <v>114</v>
      </c>
      <c r="DL2" s="66">
        <f t="shared" si="0"/>
        <v>115</v>
      </c>
      <c r="DM2" s="66">
        <f t="shared" si="0"/>
        <v>116</v>
      </c>
      <c r="DN2" s="66">
        <f t="shared" si="0"/>
        <v>117</v>
      </c>
      <c r="DO2" s="66">
        <f t="shared" si="0"/>
        <v>118</v>
      </c>
      <c r="DP2" s="66">
        <f t="shared" si="0"/>
        <v>119</v>
      </c>
      <c r="DQ2" s="66">
        <f t="shared" si="0"/>
        <v>120</v>
      </c>
      <c r="DR2" s="66">
        <f t="shared" si="0"/>
        <v>121</v>
      </c>
      <c r="DS2" s="66">
        <f t="shared" si="0"/>
        <v>122</v>
      </c>
      <c r="DT2" s="66">
        <f t="shared" si="0"/>
        <v>123</v>
      </c>
      <c r="DU2" s="66">
        <f t="shared" si="0"/>
        <v>124</v>
      </c>
      <c r="DV2" s="66">
        <f t="shared" si="0"/>
        <v>125</v>
      </c>
      <c r="DW2" s="66">
        <f t="shared" si="0"/>
        <v>126</v>
      </c>
      <c r="DX2" s="66">
        <f t="shared" si="0"/>
        <v>127</v>
      </c>
      <c r="DY2" s="66">
        <f t="shared" si="0"/>
        <v>128</v>
      </c>
      <c r="DZ2" s="66">
        <f t="shared" si="0"/>
        <v>129</v>
      </c>
      <c r="EA2" s="66">
        <f t="shared" si="0"/>
        <v>130</v>
      </c>
      <c r="EB2" s="66">
        <f t="shared" si="0"/>
        <v>131</v>
      </c>
      <c r="EC2" s="66">
        <f t="shared" si="0"/>
        <v>132</v>
      </c>
      <c r="ED2" s="66">
        <f t="shared" si="0"/>
        <v>133</v>
      </c>
      <c r="EE2" s="66">
        <f t="shared" si="0"/>
        <v>134</v>
      </c>
      <c r="EF2" s="66">
        <f t="shared" si="0"/>
        <v>135</v>
      </c>
      <c r="EG2" s="66">
        <f t="shared" si="0"/>
        <v>136</v>
      </c>
      <c r="EH2" s="66">
        <f t="shared" si="0"/>
        <v>137</v>
      </c>
      <c r="EI2" s="66">
        <f t="shared" si="0"/>
        <v>138</v>
      </c>
      <c r="EJ2" s="66">
        <f t="shared" si="0"/>
        <v>139</v>
      </c>
      <c r="EK2" s="66">
        <f t="shared" si="0"/>
        <v>140</v>
      </c>
      <c r="EL2" s="66">
        <f t="shared" si="0"/>
        <v>141</v>
      </c>
      <c r="EM2" s="66">
        <f t="shared" si="0"/>
        <v>142</v>
      </c>
      <c r="EN2" s="66">
        <f t="shared" si="0"/>
        <v>143</v>
      </c>
    </row>
    <row r="3" spans="1:144">
      <c r="A3" s="66" t="s">
        <v>19</v>
      </c>
      <c r="B3" s="68" t="s">
        <v>51</v>
      </c>
      <c r="C3" s="68" t="s">
        <v>59</v>
      </c>
      <c r="D3" s="68" t="s">
        <v>60</v>
      </c>
      <c r="E3" s="68" t="s">
        <v>2</v>
      </c>
      <c r="F3" s="68" t="s">
        <v>1</v>
      </c>
      <c r="G3" s="68" t="s">
        <v>25</v>
      </c>
      <c r="H3" s="75" t="s">
        <v>30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82"/>
      <c r="X3" s="84" t="s">
        <v>55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9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>
      <c r="A4" s="66" t="s">
        <v>61</v>
      </c>
      <c r="B4" s="69"/>
      <c r="C4" s="69"/>
      <c r="D4" s="69"/>
      <c r="E4" s="69"/>
      <c r="F4" s="69"/>
      <c r="G4" s="69"/>
      <c r="H4" s="76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83"/>
      <c r="X4" s="85" t="s">
        <v>53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45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39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63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35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64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66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67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68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62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69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>
      <c r="A5" s="66" t="s">
        <v>28</v>
      </c>
      <c r="B5" s="70"/>
      <c r="C5" s="70"/>
      <c r="D5" s="70"/>
      <c r="E5" s="70"/>
      <c r="F5" s="70"/>
      <c r="G5" s="70"/>
      <c r="H5" s="77" t="s">
        <v>58</v>
      </c>
      <c r="I5" s="77" t="s">
        <v>70</v>
      </c>
      <c r="J5" s="77" t="s">
        <v>71</v>
      </c>
      <c r="K5" s="77" t="s">
        <v>72</v>
      </c>
      <c r="L5" s="77" t="s">
        <v>73</v>
      </c>
      <c r="M5" s="77" t="s">
        <v>3</v>
      </c>
      <c r="N5" s="77" t="s">
        <v>74</v>
      </c>
      <c r="O5" s="77" t="s">
        <v>75</v>
      </c>
      <c r="P5" s="77" t="s">
        <v>76</v>
      </c>
      <c r="Q5" s="77" t="s">
        <v>77</v>
      </c>
      <c r="R5" s="77" t="s">
        <v>78</v>
      </c>
      <c r="S5" s="77" t="s">
        <v>79</v>
      </c>
      <c r="T5" s="77" t="s">
        <v>65</v>
      </c>
      <c r="U5" s="77" t="s">
        <v>80</v>
      </c>
      <c r="V5" s="77" t="s">
        <v>81</v>
      </c>
      <c r="W5" s="77" t="s">
        <v>82</v>
      </c>
      <c r="X5" s="77" t="s">
        <v>83</v>
      </c>
      <c r="Y5" s="77" t="s">
        <v>84</v>
      </c>
      <c r="Z5" s="77" t="s">
        <v>85</v>
      </c>
      <c r="AA5" s="77" t="s">
        <v>86</v>
      </c>
      <c r="AB5" s="77" t="s">
        <v>87</v>
      </c>
      <c r="AC5" s="77" t="s">
        <v>89</v>
      </c>
      <c r="AD5" s="77" t="s">
        <v>90</v>
      </c>
      <c r="AE5" s="77" t="s">
        <v>91</v>
      </c>
      <c r="AF5" s="77" t="s">
        <v>92</v>
      </c>
      <c r="AG5" s="77" t="s">
        <v>93</v>
      </c>
      <c r="AH5" s="77" t="s">
        <v>44</v>
      </c>
      <c r="AI5" s="77" t="s">
        <v>83</v>
      </c>
      <c r="AJ5" s="77" t="s">
        <v>84</v>
      </c>
      <c r="AK5" s="77" t="s">
        <v>85</v>
      </c>
      <c r="AL5" s="77" t="s">
        <v>86</v>
      </c>
      <c r="AM5" s="77" t="s">
        <v>87</v>
      </c>
      <c r="AN5" s="77" t="s">
        <v>89</v>
      </c>
      <c r="AO5" s="77" t="s">
        <v>90</v>
      </c>
      <c r="AP5" s="77" t="s">
        <v>91</v>
      </c>
      <c r="AQ5" s="77" t="s">
        <v>92</v>
      </c>
      <c r="AR5" s="77" t="s">
        <v>93</v>
      </c>
      <c r="AS5" s="77" t="s">
        <v>88</v>
      </c>
      <c r="AT5" s="77" t="s">
        <v>83</v>
      </c>
      <c r="AU5" s="77" t="s">
        <v>84</v>
      </c>
      <c r="AV5" s="77" t="s">
        <v>85</v>
      </c>
      <c r="AW5" s="77" t="s">
        <v>86</v>
      </c>
      <c r="AX5" s="77" t="s">
        <v>87</v>
      </c>
      <c r="AY5" s="77" t="s">
        <v>89</v>
      </c>
      <c r="AZ5" s="77" t="s">
        <v>90</v>
      </c>
      <c r="BA5" s="77" t="s">
        <v>91</v>
      </c>
      <c r="BB5" s="77" t="s">
        <v>92</v>
      </c>
      <c r="BC5" s="77" t="s">
        <v>93</v>
      </c>
      <c r="BD5" s="77" t="s">
        <v>88</v>
      </c>
      <c r="BE5" s="77" t="s">
        <v>83</v>
      </c>
      <c r="BF5" s="77" t="s">
        <v>84</v>
      </c>
      <c r="BG5" s="77" t="s">
        <v>85</v>
      </c>
      <c r="BH5" s="77" t="s">
        <v>86</v>
      </c>
      <c r="BI5" s="77" t="s">
        <v>87</v>
      </c>
      <c r="BJ5" s="77" t="s">
        <v>89</v>
      </c>
      <c r="BK5" s="77" t="s">
        <v>90</v>
      </c>
      <c r="BL5" s="77" t="s">
        <v>91</v>
      </c>
      <c r="BM5" s="77" t="s">
        <v>92</v>
      </c>
      <c r="BN5" s="77" t="s">
        <v>93</v>
      </c>
      <c r="BO5" s="77" t="s">
        <v>88</v>
      </c>
      <c r="BP5" s="77" t="s">
        <v>83</v>
      </c>
      <c r="BQ5" s="77" t="s">
        <v>84</v>
      </c>
      <c r="BR5" s="77" t="s">
        <v>85</v>
      </c>
      <c r="BS5" s="77" t="s">
        <v>86</v>
      </c>
      <c r="BT5" s="77" t="s">
        <v>87</v>
      </c>
      <c r="BU5" s="77" t="s">
        <v>89</v>
      </c>
      <c r="BV5" s="77" t="s">
        <v>90</v>
      </c>
      <c r="BW5" s="77" t="s">
        <v>91</v>
      </c>
      <c r="BX5" s="77" t="s">
        <v>92</v>
      </c>
      <c r="BY5" s="77" t="s">
        <v>93</v>
      </c>
      <c r="BZ5" s="77" t="s">
        <v>88</v>
      </c>
      <c r="CA5" s="77" t="s">
        <v>83</v>
      </c>
      <c r="CB5" s="77" t="s">
        <v>84</v>
      </c>
      <c r="CC5" s="77" t="s">
        <v>85</v>
      </c>
      <c r="CD5" s="77" t="s">
        <v>86</v>
      </c>
      <c r="CE5" s="77" t="s">
        <v>87</v>
      </c>
      <c r="CF5" s="77" t="s">
        <v>89</v>
      </c>
      <c r="CG5" s="77" t="s">
        <v>90</v>
      </c>
      <c r="CH5" s="77" t="s">
        <v>91</v>
      </c>
      <c r="CI5" s="77" t="s">
        <v>92</v>
      </c>
      <c r="CJ5" s="77" t="s">
        <v>93</v>
      </c>
      <c r="CK5" s="77" t="s">
        <v>88</v>
      </c>
      <c r="CL5" s="77" t="s">
        <v>83</v>
      </c>
      <c r="CM5" s="77" t="s">
        <v>84</v>
      </c>
      <c r="CN5" s="77" t="s">
        <v>85</v>
      </c>
      <c r="CO5" s="77" t="s">
        <v>86</v>
      </c>
      <c r="CP5" s="77" t="s">
        <v>87</v>
      </c>
      <c r="CQ5" s="77" t="s">
        <v>89</v>
      </c>
      <c r="CR5" s="77" t="s">
        <v>90</v>
      </c>
      <c r="CS5" s="77" t="s">
        <v>91</v>
      </c>
      <c r="CT5" s="77" t="s">
        <v>92</v>
      </c>
      <c r="CU5" s="77" t="s">
        <v>93</v>
      </c>
      <c r="CV5" s="77" t="s">
        <v>88</v>
      </c>
      <c r="CW5" s="77" t="s">
        <v>83</v>
      </c>
      <c r="CX5" s="77" t="s">
        <v>84</v>
      </c>
      <c r="CY5" s="77" t="s">
        <v>85</v>
      </c>
      <c r="CZ5" s="77" t="s">
        <v>86</v>
      </c>
      <c r="DA5" s="77" t="s">
        <v>87</v>
      </c>
      <c r="DB5" s="77" t="s">
        <v>89</v>
      </c>
      <c r="DC5" s="77" t="s">
        <v>90</v>
      </c>
      <c r="DD5" s="77" t="s">
        <v>91</v>
      </c>
      <c r="DE5" s="77" t="s">
        <v>92</v>
      </c>
      <c r="DF5" s="77" t="s">
        <v>93</v>
      </c>
      <c r="DG5" s="77" t="s">
        <v>88</v>
      </c>
      <c r="DH5" s="77" t="s">
        <v>83</v>
      </c>
      <c r="DI5" s="77" t="s">
        <v>84</v>
      </c>
      <c r="DJ5" s="77" t="s">
        <v>85</v>
      </c>
      <c r="DK5" s="77" t="s">
        <v>86</v>
      </c>
      <c r="DL5" s="77" t="s">
        <v>87</v>
      </c>
      <c r="DM5" s="77" t="s">
        <v>89</v>
      </c>
      <c r="DN5" s="77" t="s">
        <v>90</v>
      </c>
      <c r="DO5" s="77" t="s">
        <v>91</v>
      </c>
      <c r="DP5" s="77" t="s">
        <v>92</v>
      </c>
      <c r="DQ5" s="77" t="s">
        <v>93</v>
      </c>
      <c r="DR5" s="77" t="s">
        <v>88</v>
      </c>
      <c r="DS5" s="77" t="s">
        <v>83</v>
      </c>
      <c r="DT5" s="77" t="s">
        <v>84</v>
      </c>
      <c r="DU5" s="77" t="s">
        <v>85</v>
      </c>
      <c r="DV5" s="77" t="s">
        <v>86</v>
      </c>
      <c r="DW5" s="77" t="s">
        <v>87</v>
      </c>
      <c r="DX5" s="77" t="s">
        <v>89</v>
      </c>
      <c r="DY5" s="77" t="s">
        <v>90</v>
      </c>
      <c r="DZ5" s="77" t="s">
        <v>91</v>
      </c>
      <c r="EA5" s="77" t="s">
        <v>92</v>
      </c>
      <c r="EB5" s="77" t="s">
        <v>93</v>
      </c>
      <c r="EC5" s="77" t="s">
        <v>88</v>
      </c>
      <c r="ED5" s="77" t="s">
        <v>83</v>
      </c>
      <c r="EE5" s="77" t="s">
        <v>84</v>
      </c>
      <c r="EF5" s="77" t="s">
        <v>85</v>
      </c>
      <c r="EG5" s="77" t="s">
        <v>86</v>
      </c>
      <c r="EH5" s="77" t="s">
        <v>87</v>
      </c>
      <c r="EI5" s="77" t="s">
        <v>89</v>
      </c>
      <c r="EJ5" s="77" t="s">
        <v>90</v>
      </c>
      <c r="EK5" s="77" t="s">
        <v>91</v>
      </c>
      <c r="EL5" s="77" t="s">
        <v>92</v>
      </c>
      <c r="EM5" s="77" t="s">
        <v>93</v>
      </c>
      <c r="EN5" s="77" t="s">
        <v>88</v>
      </c>
    </row>
    <row r="6" spans="1:144" s="65" customFormat="1">
      <c r="A6" s="66" t="s">
        <v>94</v>
      </c>
      <c r="B6" s="71">
        <f t="shared" ref="B6:W6" si="1">B7</f>
        <v>2023</v>
      </c>
      <c r="C6" s="71">
        <f t="shared" si="1"/>
        <v>82155</v>
      </c>
      <c r="D6" s="71">
        <f t="shared" si="1"/>
        <v>46</v>
      </c>
      <c r="E6" s="71">
        <f t="shared" si="1"/>
        <v>1</v>
      </c>
      <c r="F6" s="71">
        <f t="shared" si="1"/>
        <v>0</v>
      </c>
      <c r="G6" s="71">
        <f t="shared" si="1"/>
        <v>1</v>
      </c>
      <c r="H6" s="71" t="str">
        <f t="shared" si="1"/>
        <v>茨城県　北茨城市</v>
      </c>
      <c r="I6" s="71" t="str">
        <f t="shared" si="1"/>
        <v>法適用</v>
      </c>
      <c r="J6" s="71" t="str">
        <f t="shared" si="1"/>
        <v>水道事業</v>
      </c>
      <c r="K6" s="71" t="str">
        <f t="shared" si="1"/>
        <v>末端給水事業</v>
      </c>
      <c r="L6" s="71" t="str">
        <f t="shared" si="1"/>
        <v>A5</v>
      </c>
      <c r="M6" s="71" t="str">
        <f t="shared" si="1"/>
        <v>非設置</v>
      </c>
      <c r="N6" s="80" t="str">
        <f t="shared" si="1"/>
        <v>-</v>
      </c>
      <c r="O6" s="80">
        <f t="shared" si="1"/>
        <v>47.9</v>
      </c>
      <c r="P6" s="80">
        <f t="shared" si="1"/>
        <v>94.34</v>
      </c>
      <c r="Q6" s="80">
        <f t="shared" si="1"/>
        <v>3619</v>
      </c>
      <c r="R6" s="80">
        <f t="shared" si="1"/>
        <v>40757</v>
      </c>
      <c r="S6" s="80">
        <f t="shared" si="1"/>
        <v>186.79</v>
      </c>
      <c r="T6" s="80">
        <f t="shared" si="1"/>
        <v>218.2</v>
      </c>
      <c r="U6" s="80">
        <f t="shared" si="1"/>
        <v>38183</v>
      </c>
      <c r="V6" s="80">
        <f t="shared" si="1"/>
        <v>68.05</v>
      </c>
      <c r="W6" s="80">
        <f t="shared" si="1"/>
        <v>561.1</v>
      </c>
      <c r="X6" s="86">
        <f t="shared" ref="X6:AG6" si="2">IF(X7="",NA(),X7)</f>
        <v>128.87</v>
      </c>
      <c r="Y6" s="86">
        <f t="shared" si="2"/>
        <v>118.75</v>
      </c>
      <c r="Z6" s="86">
        <f t="shared" si="2"/>
        <v>119.18</v>
      </c>
      <c r="AA6" s="86">
        <f t="shared" si="2"/>
        <v>102.1</v>
      </c>
      <c r="AB6" s="86">
        <f t="shared" si="2"/>
        <v>102.65</v>
      </c>
      <c r="AC6" s="86">
        <f t="shared" si="2"/>
        <v>109.01</v>
      </c>
      <c r="AD6" s="86">
        <f t="shared" si="2"/>
        <v>108.83</v>
      </c>
      <c r="AE6" s="86">
        <f t="shared" si="2"/>
        <v>109.23</v>
      </c>
      <c r="AF6" s="86">
        <f t="shared" si="2"/>
        <v>108.04</v>
      </c>
      <c r="AG6" s="86">
        <f t="shared" si="2"/>
        <v>107.49</v>
      </c>
      <c r="AH6" s="80" t="str">
        <f>IF(AH7="","",IF(AH7="-","【-】","【"&amp;SUBSTITUTE(TEXT(AH7,"#,##0.00"),"-","△")&amp;"】"))</f>
        <v>【108.24】</v>
      </c>
      <c r="AI6" s="80">
        <f t="shared" ref="AI6:AR6" si="3">IF(AI7="",NA(),AI7)</f>
        <v>0</v>
      </c>
      <c r="AJ6" s="80">
        <f t="shared" si="3"/>
        <v>0</v>
      </c>
      <c r="AK6" s="80">
        <f t="shared" si="3"/>
        <v>0</v>
      </c>
      <c r="AL6" s="80">
        <f t="shared" si="3"/>
        <v>0</v>
      </c>
      <c r="AM6" s="80">
        <f t="shared" si="3"/>
        <v>0</v>
      </c>
      <c r="AN6" s="86">
        <f t="shared" si="3"/>
        <v>3.7</v>
      </c>
      <c r="AO6" s="86">
        <f t="shared" si="3"/>
        <v>4.34</v>
      </c>
      <c r="AP6" s="86">
        <f t="shared" si="3"/>
        <v>4.6900000000000004</v>
      </c>
      <c r="AQ6" s="86">
        <f t="shared" si="3"/>
        <v>4.72</v>
      </c>
      <c r="AR6" s="86">
        <f t="shared" si="3"/>
        <v>5.76</v>
      </c>
      <c r="AS6" s="80" t="str">
        <f>IF(AS7="","",IF(AS7="-","【-】","【"&amp;SUBSTITUTE(TEXT(AS7,"#,##0.00"),"-","△")&amp;"】"))</f>
        <v>【1.50】</v>
      </c>
      <c r="AT6" s="86">
        <f t="shared" ref="AT6:BC6" si="4">IF(AT7="",NA(),AT7)</f>
        <v>256.60000000000002</v>
      </c>
      <c r="AU6" s="86">
        <f t="shared" si="4"/>
        <v>46.76</v>
      </c>
      <c r="AV6" s="86">
        <f t="shared" si="4"/>
        <v>219.31</v>
      </c>
      <c r="AW6" s="86">
        <f t="shared" si="4"/>
        <v>186.39</v>
      </c>
      <c r="AX6" s="86">
        <f t="shared" si="4"/>
        <v>157.68</v>
      </c>
      <c r="AY6" s="86">
        <f t="shared" si="4"/>
        <v>365.18</v>
      </c>
      <c r="AZ6" s="86">
        <f t="shared" si="4"/>
        <v>327.77</v>
      </c>
      <c r="BA6" s="86">
        <f t="shared" si="4"/>
        <v>338.02</v>
      </c>
      <c r="BB6" s="86">
        <f t="shared" si="4"/>
        <v>345.94</v>
      </c>
      <c r="BC6" s="86">
        <f t="shared" si="4"/>
        <v>329.7</v>
      </c>
      <c r="BD6" s="80" t="str">
        <f>IF(BD7="","",IF(BD7="-","【-】","【"&amp;SUBSTITUTE(TEXT(BD7,"#,##0.00"),"-","△")&amp;"】"))</f>
        <v>【243.36】</v>
      </c>
      <c r="BE6" s="86">
        <f t="shared" ref="BE6:BN6" si="5">IF(BE7="",NA(),BE7)</f>
        <v>495.39</v>
      </c>
      <c r="BF6" s="86">
        <f t="shared" si="5"/>
        <v>510.54</v>
      </c>
      <c r="BG6" s="86">
        <f t="shared" si="5"/>
        <v>658.72</v>
      </c>
      <c r="BH6" s="86">
        <f t="shared" si="5"/>
        <v>635.08000000000004</v>
      </c>
      <c r="BI6" s="86">
        <f t="shared" si="5"/>
        <v>789.4</v>
      </c>
      <c r="BJ6" s="86">
        <f t="shared" si="5"/>
        <v>371.65</v>
      </c>
      <c r="BK6" s="86">
        <f t="shared" si="5"/>
        <v>397.1</v>
      </c>
      <c r="BL6" s="86">
        <f t="shared" si="5"/>
        <v>379.91</v>
      </c>
      <c r="BM6" s="86">
        <f t="shared" si="5"/>
        <v>386.61</v>
      </c>
      <c r="BN6" s="86">
        <f t="shared" si="5"/>
        <v>381.56</v>
      </c>
      <c r="BO6" s="80" t="str">
        <f>IF(BO7="","",IF(BO7="-","【-】","【"&amp;SUBSTITUTE(TEXT(BO7,"#,##0.00"),"-","△")&amp;"】"))</f>
        <v>【265.93】</v>
      </c>
      <c r="BP6" s="86">
        <f t="shared" ref="BP6:BY6" si="6">IF(BP7="",NA(),BP7)</f>
        <v>120.52</v>
      </c>
      <c r="BQ6" s="86">
        <f t="shared" si="6"/>
        <v>113.46</v>
      </c>
      <c r="BR6" s="86">
        <f t="shared" si="6"/>
        <v>110.85</v>
      </c>
      <c r="BS6" s="86">
        <f t="shared" si="6"/>
        <v>93.93</v>
      </c>
      <c r="BT6" s="86">
        <f t="shared" si="6"/>
        <v>76.209999999999994</v>
      </c>
      <c r="BU6" s="86">
        <f t="shared" si="6"/>
        <v>98.77</v>
      </c>
      <c r="BV6" s="86">
        <f t="shared" si="6"/>
        <v>95.79</v>
      </c>
      <c r="BW6" s="86">
        <f t="shared" si="6"/>
        <v>98.3</v>
      </c>
      <c r="BX6" s="86">
        <f t="shared" si="6"/>
        <v>93.82</v>
      </c>
      <c r="BY6" s="86">
        <f t="shared" si="6"/>
        <v>95.04</v>
      </c>
      <c r="BZ6" s="80" t="str">
        <f>IF(BZ7="","",IF(BZ7="-","【-】","【"&amp;SUBSTITUTE(TEXT(BZ7,"#,##0.00"),"-","△")&amp;"】"))</f>
        <v>【97.82】</v>
      </c>
      <c r="CA6" s="86">
        <f t="shared" ref="CA6:CJ6" si="7">IF(CA7="",NA(),CA7)</f>
        <v>160.52000000000001</v>
      </c>
      <c r="CB6" s="86">
        <f t="shared" si="7"/>
        <v>170.19</v>
      </c>
      <c r="CC6" s="86">
        <f t="shared" si="7"/>
        <v>174.91</v>
      </c>
      <c r="CD6" s="86">
        <f t="shared" si="7"/>
        <v>207.03</v>
      </c>
      <c r="CE6" s="86">
        <f t="shared" si="7"/>
        <v>206.85</v>
      </c>
      <c r="CF6" s="86">
        <f t="shared" si="7"/>
        <v>173.67</v>
      </c>
      <c r="CG6" s="86">
        <f t="shared" si="7"/>
        <v>171.13</v>
      </c>
      <c r="CH6" s="86">
        <f t="shared" si="7"/>
        <v>173.7</v>
      </c>
      <c r="CI6" s="86">
        <f t="shared" si="7"/>
        <v>178.94</v>
      </c>
      <c r="CJ6" s="86">
        <f t="shared" si="7"/>
        <v>180.19</v>
      </c>
      <c r="CK6" s="80" t="str">
        <f>IF(CK7="","",IF(CK7="-","【-】","【"&amp;SUBSTITUTE(TEXT(CK7,"#,##0.00"),"-","△")&amp;"】"))</f>
        <v>【177.56】</v>
      </c>
      <c r="CL6" s="86">
        <f t="shared" ref="CL6:CU6" si="8">IF(CL7="",NA(),CL7)</f>
        <v>56.6</v>
      </c>
      <c r="CM6" s="86">
        <f t="shared" si="8"/>
        <v>56.62</v>
      </c>
      <c r="CN6" s="86">
        <f t="shared" si="8"/>
        <v>56.24</v>
      </c>
      <c r="CO6" s="86">
        <f t="shared" si="8"/>
        <v>55.31</v>
      </c>
      <c r="CP6" s="86">
        <f t="shared" si="8"/>
        <v>53.92</v>
      </c>
      <c r="CQ6" s="86">
        <f t="shared" si="8"/>
        <v>59.67</v>
      </c>
      <c r="CR6" s="86">
        <f t="shared" si="8"/>
        <v>60.12</v>
      </c>
      <c r="CS6" s="86">
        <f t="shared" si="8"/>
        <v>60.34</v>
      </c>
      <c r="CT6" s="86">
        <f t="shared" si="8"/>
        <v>59.54</v>
      </c>
      <c r="CU6" s="86">
        <f t="shared" si="8"/>
        <v>59.26</v>
      </c>
      <c r="CV6" s="80" t="str">
        <f>IF(CV7="","",IF(CV7="-","【-】","【"&amp;SUBSTITUTE(TEXT(CV7,"#,##0.00"),"-","△")&amp;"】"))</f>
        <v>【59.81】</v>
      </c>
      <c r="CW6" s="86">
        <f t="shared" ref="CW6:DF6" si="9">IF(CW7="",NA(),CW7)</f>
        <v>80.13</v>
      </c>
      <c r="CX6" s="86">
        <f t="shared" si="9"/>
        <v>81.48</v>
      </c>
      <c r="CY6" s="86">
        <f t="shared" si="9"/>
        <v>81.739999999999995</v>
      </c>
      <c r="CZ6" s="86">
        <f t="shared" si="9"/>
        <v>81.87</v>
      </c>
      <c r="DA6" s="86">
        <f t="shared" si="9"/>
        <v>81.99</v>
      </c>
      <c r="DB6" s="86">
        <f t="shared" si="9"/>
        <v>84.6</v>
      </c>
      <c r="DC6" s="86">
        <f t="shared" si="9"/>
        <v>84.24</v>
      </c>
      <c r="DD6" s="86">
        <f t="shared" si="9"/>
        <v>84.19</v>
      </c>
      <c r="DE6" s="86">
        <f t="shared" si="9"/>
        <v>83.93</v>
      </c>
      <c r="DF6" s="86">
        <f t="shared" si="9"/>
        <v>83.84</v>
      </c>
      <c r="DG6" s="80" t="str">
        <f>IF(DG7="","",IF(DG7="-","【-】","【"&amp;SUBSTITUTE(TEXT(DG7,"#,##0.00"),"-","△")&amp;"】"))</f>
        <v>【89.42】</v>
      </c>
      <c r="DH6" s="86">
        <f t="shared" ref="DH6:DQ6" si="10">IF(DH7="",NA(),DH7)</f>
        <v>56.53</v>
      </c>
      <c r="DI6" s="86">
        <f t="shared" si="10"/>
        <v>55.71</v>
      </c>
      <c r="DJ6" s="86">
        <f t="shared" si="10"/>
        <v>49.16</v>
      </c>
      <c r="DK6" s="86">
        <f t="shared" si="10"/>
        <v>50.6</v>
      </c>
      <c r="DL6" s="86">
        <f t="shared" si="10"/>
        <v>51.12</v>
      </c>
      <c r="DM6" s="86">
        <f t="shared" si="10"/>
        <v>48.17</v>
      </c>
      <c r="DN6" s="86">
        <f t="shared" si="10"/>
        <v>48.83</v>
      </c>
      <c r="DO6" s="86">
        <f t="shared" si="10"/>
        <v>49.96</v>
      </c>
      <c r="DP6" s="86">
        <f t="shared" si="10"/>
        <v>50.82</v>
      </c>
      <c r="DQ6" s="86">
        <f t="shared" si="10"/>
        <v>51.82</v>
      </c>
      <c r="DR6" s="80" t="str">
        <f>IF(DR7="","",IF(DR7="-","【-】","【"&amp;SUBSTITUTE(TEXT(DR7,"#,##0.00"),"-","△")&amp;"】"))</f>
        <v>【52.02】</v>
      </c>
      <c r="DS6" s="86">
        <f t="shared" ref="DS6:EB6" si="11">IF(DS7="",NA(),DS7)</f>
        <v>31.33</v>
      </c>
      <c r="DT6" s="86">
        <f t="shared" si="11"/>
        <v>31.3</v>
      </c>
      <c r="DU6" s="86">
        <f t="shared" si="11"/>
        <v>31.18</v>
      </c>
      <c r="DV6" s="86">
        <f t="shared" si="11"/>
        <v>32.270000000000003</v>
      </c>
      <c r="DW6" s="86">
        <f t="shared" si="11"/>
        <v>34.229999999999997</v>
      </c>
      <c r="DX6" s="86">
        <f t="shared" si="11"/>
        <v>17.12</v>
      </c>
      <c r="DY6" s="86">
        <f t="shared" si="11"/>
        <v>18.18</v>
      </c>
      <c r="DZ6" s="86">
        <f t="shared" si="11"/>
        <v>19.32</v>
      </c>
      <c r="EA6" s="86">
        <f t="shared" si="11"/>
        <v>21.16</v>
      </c>
      <c r="EB6" s="86">
        <f t="shared" si="11"/>
        <v>22.72</v>
      </c>
      <c r="EC6" s="80" t="str">
        <f>IF(EC7="","",IF(EC7="-","【-】","【"&amp;SUBSTITUTE(TEXT(EC7,"#,##0.00"),"-","△")&amp;"】"))</f>
        <v>【25.37】</v>
      </c>
      <c r="ED6" s="86">
        <f t="shared" ref="ED6:EM6" si="12">IF(ED7="",NA(),ED7)</f>
        <v>0.54</v>
      </c>
      <c r="EE6" s="86">
        <f t="shared" si="12"/>
        <v>0.31</v>
      </c>
      <c r="EF6" s="86">
        <f t="shared" si="12"/>
        <v>0.25</v>
      </c>
      <c r="EG6" s="86">
        <f t="shared" si="12"/>
        <v>0.61</v>
      </c>
      <c r="EH6" s="86">
        <f t="shared" si="12"/>
        <v>0.37</v>
      </c>
      <c r="EI6" s="86">
        <f t="shared" si="12"/>
        <v>0.54</v>
      </c>
      <c r="EJ6" s="86">
        <f t="shared" si="12"/>
        <v>0.56999999999999995</v>
      </c>
      <c r="EK6" s="86">
        <f t="shared" si="12"/>
        <v>0.52</v>
      </c>
      <c r="EL6" s="86">
        <f t="shared" si="12"/>
        <v>0.48</v>
      </c>
      <c r="EM6" s="86">
        <f t="shared" si="12"/>
        <v>0.48</v>
      </c>
      <c r="EN6" s="80" t="str">
        <f>IF(EN7="","",IF(EN7="-","【-】","【"&amp;SUBSTITUTE(TEXT(EN7,"#,##0.00"),"-","△")&amp;"】"))</f>
        <v>【0.62】</v>
      </c>
    </row>
    <row r="7" spans="1:144" s="65" customFormat="1">
      <c r="A7" s="66"/>
      <c r="B7" s="72">
        <v>2023</v>
      </c>
      <c r="C7" s="72">
        <v>82155</v>
      </c>
      <c r="D7" s="72">
        <v>46</v>
      </c>
      <c r="E7" s="72">
        <v>1</v>
      </c>
      <c r="F7" s="72">
        <v>0</v>
      </c>
      <c r="G7" s="72">
        <v>1</v>
      </c>
      <c r="H7" s="72" t="s">
        <v>4</v>
      </c>
      <c r="I7" s="72" t="s">
        <v>95</v>
      </c>
      <c r="J7" s="72" t="s">
        <v>96</v>
      </c>
      <c r="K7" s="72" t="s">
        <v>97</v>
      </c>
      <c r="L7" s="72" t="s">
        <v>22</v>
      </c>
      <c r="M7" s="72" t="s">
        <v>14</v>
      </c>
      <c r="N7" s="81" t="s">
        <v>98</v>
      </c>
      <c r="O7" s="81">
        <v>47.9</v>
      </c>
      <c r="P7" s="81">
        <v>94.34</v>
      </c>
      <c r="Q7" s="81">
        <v>3619</v>
      </c>
      <c r="R7" s="81">
        <v>40757</v>
      </c>
      <c r="S7" s="81">
        <v>186.79</v>
      </c>
      <c r="T7" s="81">
        <v>218.2</v>
      </c>
      <c r="U7" s="81">
        <v>38183</v>
      </c>
      <c r="V7" s="81">
        <v>68.05</v>
      </c>
      <c r="W7" s="81">
        <v>561.1</v>
      </c>
      <c r="X7" s="81">
        <v>128.87</v>
      </c>
      <c r="Y7" s="81">
        <v>118.75</v>
      </c>
      <c r="Z7" s="81">
        <v>119.18</v>
      </c>
      <c r="AA7" s="81">
        <v>102.1</v>
      </c>
      <c r="AB7" s="81">
        <v>102.65</v>
      </c>
      <c r="AC7" s="81">
        <v>109.01</v>
      </c>
      <c r="AD7" s="81">
        <v>108.83</v>
      </c>
      <c r="AE7" s="81">
        <v>109.23</v>
      </c>
      <c r="AF7" s="81">
        <v>108.04</v>
      </c>
      <c r="AG7" s="81">
        <v>107.49</v>
      </c>
      <c r="AH7" s="81">
        <v>108.24</v>
      </c>
      <c r="AI7" s="81">
        <v>0</v>
      </c>
      <c r="AJ7" s="81">
        <v>0</v>
      </c>
      <c r="AK7" s="81">
        <v>0</v>
      </c>
      <c r="AL7" s="81">
        <v>0</v>
      </c>
      <c r="AM7" s="81">
        <v>0</v>
      </c>
      <c r="AN7" s="81">
        <v>3.7</v>
      </c>
      <c r="AO7" s="81">
        <v>4.34</v>
      </c>
      <c r="AP7" s="81">
        <v>4.6900000000000004</v>
      </c>
      <c r="AQ7" s="81">
        <v>4.72</v>
      </c>
      <c r="AR7" s="81">
        <v>5.76</v>
      </c>
      <c r="AS7" s="81">
        <v>1.5</v>
      </c>
      <c r="AT7" s="81">
        <v>256.60000000000002</v>
      </c>
      <c r="AU7" s="81">
        <v>46.76</v>
      </c>
      <c r="AV7" s="81">
        <v>219.31</v>
      </c>
      <c r="AW7" s="81">
        <v>186.39</v>
      </c>
      <c r="AX7" s="81">
        <v>157.68</v>
      </c>
      <c r="AY7" s="81">
        <v>365.18</v>
      </c>
      <c r="AZ7" s="81">
        <v>327.77</v>
      </c>
      <c r="BA7" s="81">
        <v>338.02</v>
      </c>
      <c r="BB7" s="81">
        <v>345.94</v>
      </c>
      <c r="BC7" s="81">
        <v>329.7</v>
      </c>
      <c r="BD7" s="81">
        <v>243.36</v>
      </c>
      <c r="BE7" s="81">
        <v>495.39</v>
      </c>
      <c r="BF7" s="81">
        <v>510.54</v>
      </c>
      <c r="BG7" s="81">
        <v>658.72</v>
      </c>
      <c r="BH7" s="81">
        <v>635.08000000000004</v>
      </c>
      <c r="BI7" s="81">
        <v>789.4</v>
      </c>
      <c r="BJ7" s="81">
        <v>371.65</v>
      </c>
      <c r="BK7" s="81">
        <v>397.1</v>
      </c>
      <c r="BL7" s="81">
        <v>379.91</v>
      </c>
      <c r="BM7" s="81">
        <v>386.61</v>
      </c>
      <c r="BN7" s="81">
        <v>381.56</v>
      </c>
      <c r="BO7" s="81">
        <v>265.93</v>
      </c>
      <c r="BP7" s="81">
        <v>120.52</v>
      </c>
      <c r="BQ7" s="81">
        <v>113.46</v>
      </c>
      <c r="BR7" s="81">
        <v>110.85</v>
      </c>
      <c r="BS7" s="81">
        <v>93.93</v>
      </c>
      <c r="BT7" s="81">
        <v>76.209999999999994</v>
      </c>
      <c r="BU7" s="81">
        <v>98.77</v>
      </c>
      <c r="BV7" s="81">
        <v>95.79</v>
      </c>
      <c r="BW7" s="81">
        <v>98.3</v>
      </c>
      <c r="BX7" s="81">
        <v>93.82</v>
      </c>
      <c r="BY7" s="81">
        <v>95.04</v>
      </c>
      <c r="BZ7" s="81">
        <v>97.82</v>
      </c>
      <c r="CA7" s="81">
        <v>160.52000000000001</v>
      </c>
      <c r="CB7" s="81">
        <v>170.19</v>
      </c>
      <c r="CC7" s="81">
        <v>174.91</v>
      </c>
      <c r="CD7" s="81">
        <v>207.03</v>
      </c>
      <c r="CE7" s="81">
        <v>206.85</v>
      </c>
      <c r="CF7" s="81">
        <v>173.67</v>
      </c>
      <c r="CG7" s="81">
        <v>171.13</v>
      </c>
      <c r="CH7" s="81">
        <v>173.7</v>
      </c>
      <c r="CI7" s="81">
        <v>178.94</v>
      </c>
      <c r="CJ7" s="81">
        <v>180.19</v>
      </c>
      <c r="CK7" s="81">
        <v>177.56</v>
      </c>
      <c r="CL7" s="81">
        <v>56.6</v>
      </c>
      <c r="CM7" s="81">
        <v>56.62</v>
      </c>
      <c r="CN7" s="81">
        <v>56.24</v>
      </c>
      <c r="CO7" s="81">
        <v>55.31</v>
      </c>
      <c r="CP7" s="81">
        <v>53.92</v>
      </c>
      <c r="CQ7" s="81">
        <v>59.67</v>
      </c>
      <c r="CR7" s="81">
        <v>60.12</v>
      </c>
      <c r="CS7" s="81">
        <v>60.34</v>
      </c>
      <c r="CT7" s="81">
        <v>59.54</v>
      </c>
      <c r="CU7" s="81">
        <v>59.26</v>
      </c>
      <c r="CV7" s="81">
        <v>59.81</v>
      </c>
      <c r="CW7" s="81">
        <v>80.13</v>
      </c>
      <c r="CX7" s="81">
        <v>81.48</v>
      </c>
      <c r="CY7" s="81">
        <v>81.739999999999995</v>
      </c>
      <c r="CZ7" s="81">
        <v>81.87</v>
      </c>
      <c r="DA7" s="81">
        <v>81.99</v>
      </c>
      <c r="DB7" s="81">
        <v>84.6</v>
      </c>
      <c r="DC7" s="81">
        <v>84.24</v>
      </c>
      <c r="DD7" s="81">
        <v>84.19</v>
      </c>
      <c r="DE7" s="81">
        <v>83.93</v>
      </c>
      <c r="DF7" s="81">
        <v>83.84</v>
      </c>
      <c r="DG7" s="81">
        <v>89.42</v>
      </c>
      <c r="DH7" s="81">
        <v>56.53</v>
      </c>
      <c r="DI7" s="81">
        <v>55.71</v>
      </c>
      <c r="DJ7" s="81">
        <v>49.16</v>
      </c>
      <c r="DK7" s="81">
        <v>50.6</v>
      </c>
      <c r="DL7" s="81">
        <v>51.12</v>
      </c>
      <c r="DM7" s="81">
        <v>48.17</v>
      </c>
      <c r="DN7" s="81">
        <v>48.83</v>
      </c>
      <c r="DO7" s="81">
        <v>49.96</v>
      </c>
      <c r="DP7" s="81">
        <v>50.82</v>
      </c>
      <c r="DQ7" s="81">
        <v>51.82</v>
      </c>
      <c r="DR7" s="81">
        <v>52.02</v>
      </c>
      <c r="DS7" s="81">
        <v>31.33</v>
      </c>
      <c r="DT7" s="81">
        <v>31.3</v>
      </c>
      <c r="DU7" s="81">
        <v>31.18</v>
      </c>
      <c r="DV7" s="81">
        <v>32.270000000000003</v>
      </c>
      <c r="DW7" s="81">
        <v>34.229999999999997</v>
      </c>
      <c r="DX7" s="81">
        <v>17.12</v>
      </c>
      <c r="DY7" s="81">
        <v>18.18</v>
      </c>
      <c r="DZ7" s="81">
        <v>19.32</v>
      </c>
      <c r="EA7" s="81">
        <v>21.16</v>
      </c>
      <c r="EB7" s="81">
        <v>22.72</v>
      </c>
      <c r="EC7" s="81">
        <v>25.37</v>
      </c>
      <c r="ED7" s="81">
        <v>0.54</v>
      </c>
      <c r="EE7" s="81">
        <v>0.31</v>
      </c>
      <c r="EF7" s="81">
        <v>0.25</v>
      </c>
      <c r="EG7" s="81">
        <v>0.61</v>
      </c>
      <c r="EH7" s="81">
        <v>0.37</v>
      </c>
      <c r="EI7" s="81">
        <v>0.54</v>
      </c>
      <c r="EJ7" s="81">
        <v>0.56999999999999995</v>
      </c>
      <c r="EK7" s="81">
        <v>0.52</v>
      </c>
      <c r="EL7" s="81">
        <v>0.48</v>
      </c>
      <c r="EM7" s="81">
        <v>0.48</v>
      </c>
      <c r="EN7" s="81">
        <v>0.62</v>
      </c>
    </row>
    <row r="8" spans="1:144"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8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8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8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8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8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8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8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8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8"/>
      <c r="DS8" s="87"/>
      <c r="DT8" s="87"/>
      <c r="DU8" s="87"/>
      <c r="DV8" s="87"/>
      <c r="DW8" s="87"/>
      <c r="DX8" s="87"/>
      <c r="DY8" s="87"/>
      <c r="DZ8" s="87"/>
      <c r="EA8" s="87"/>
      <c r="EB8" s="87"/>
      <c r="EC8" s="88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8"/>
    </row>
    <row r="9" spans="1:144">
      <c r="A9" s="67"/>
      <c r="B9" s="67" t="s">
        <v>99</v>
      </c>
      <c r="C9" s="67" t="s">
        <v>100</v>
      </c>
      <c r="D9" s="67" t="s">
        <v>101</v>
      </c>
      <c r="E9" s="67" t="s">
        <v>102</v>
      </c>
      <c r="F9" s="67" t="s">
        <v>103</v>
      </c>
      <c r="X9" s="87"/>
      <c r="Y9" s="87"/>
      <c r="Z9" s="87"/>
      <c r="AA9" s="87"/>
      <c r="AB9" s="87"/>
      <c r="AC9" s="87"/>
      <c r="AD9" s="87"/>
      <c r="AE9" s="87"/>
      <c r="AF9" s="87"/>
      <c r="AG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D9" s="87"/>
      <c r="EE9" s="87"/>
      <c r="EF9" s="87"/>
      <c r="EG9" s="87"/>
      <c r="EH9" s="87"/>
      <c r="EI9" s="87"/>
      <c r="EJ9" s="87"/>
      <c r="EK9" s="87"/>
      <c r="EL9" s="87"/>
      <c r="EM9" s="87"/>
    </row>
    <row r="10" spans="1:144">
      <c r="A10" s="67" t="s">
        <v>51</v>
      </c>
      <c r="B10" s="73">
        <f>DATEVALUE($B7-B11&amp;"/1/"&amp;B12)</f>
        <v>36892</v>
      </c>
      <c r="C10" s="73">
        <f>DATEVALUE($B7-C11&amp;"/1/"&amp;C12)</f>
        <v>37257</v>
      </c>
      <c r="D10" s="73">
        <f>DATEVALUE($B7-D11&amp;"/1/"&amp;D12)</f>
        <v>37622</v>
      </c>
      <c r="E10" s="73">
        <f>DATEVALUE($B7-E11&amp;"/1/"&amp;E12)</f>
        <v>37987</v>
      </c>
      <c r="F10" s="73">
        <f>DATEVALUE($B7-F11&amp;"/1/"&amp;F12)</f>
        <v>38353</v>
      </c>
    </row>
    <row r="11" spans="1:144">
      <c r="B11">
        <v>22</v>
      </c>
      <c r="C11">
        <v>21</v>
      </c>
      <c r="D11">
        <v>20</v>
      </c>
      <c r="E11">
        <v>19</v>
      </c>
      <c r="F11">
        <v>18</v>
      </c>
      <c r="G11" t="s">
        <v>104</v>
      </c>
    </row>
    <row r="12" spans="1:144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>
      <c r="B13" t="s">
        <v>106</v>
      </c>
      <c r="C13" t="s">
        <v>106</v>
      </c>
      <c r="D13" t="s">
        <v>106</v>
      </c>
      <c r="E13" t="s">
        <v>106</v>
      </c>
      <c r="F13" t="s">
        <v>106</v>
      </c>
      <c r="G13" t="s">
        <v>107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Administrator</cp:lastModifiedBy>
  <dcterms:created xsi:type="dcterms:W3CDTF">2025-01-24T06:45:48Z</dcterms:created>
  <dcterms:modified xsi:type="dcterms:W3CDTF">2025-02-03T08:59:00Z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2025-02-03T08:59:00Z</vt:filetime>
  </property>
</Properties>
</file>