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\Desktop\【2028.01.】公営企業に係る経営比較分析表（令和５年度決算）の分析等について\回答\"/>
    </mc:Choice>
  </mc:AlternateContent>
  <workbookProtection workbookAlgorithmName="SHA-512" workbookHashValue="qosz+pm19ryYZgEk63oNLDYIIrXI5yIeFiq7LlRA1zAG/sVp2Y8Sbt4aMH5NLW6emif468MqQdQBOvLBIs/amg==" workbookSaltValue="X89DMqFRZxcPj07uX6mISw==" workbookSpinCount="100000" lockStructure="1"/>
  <bookViews>
    <workbookView xWindow="0" yWindow="0" windowWidth="23040" windowHeight="922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12" i="5" l="1"/>
  <c r="DF12" i="5"/>
  <c r="CL12" i="5"/>
  <c r="BN12" i="5"/>
  <c r="AT12" i="5"/>
  <c r="V12" i="5"/>
  <c r="DS11" i="5"/>
  <c r="CU11" i="5"/>
  <c r="CA11" i="5"/>
  <c r="BC11" i="5"/>
  <c r="AI11" i="5"/>
  <c r="EC10" i="5"/>
  <c r="EB10" i="5"/>
  <c r="DR10" i="5"/>
  <c r="DH10" i="5"/>
  <c r="DG10" i="5"/>
  <c r="CK10" i="5"/>
  <c r="CJ10" i="5"/>
  <c r="BZ10" i="5"/>
  <c r="BP10" i="5"/>
  <c r="BO10" i="5"/>
  <c r="AS10" i="5"/>
  <c r="AR10" i="5"/>
  <c r="AH10" i="5"/>
  <c r="X10" i="5"/>
  <c r="W10" i="5"/>
  <c r="F10" i="5"/>
  <c r="BF10" i="5" s="1"/>
  <c r="E10" i="5"/>
  <c r="DS10" i="5" s="1"/>
  <c r="D10" i="5"/>
  <c r="CV10" i="5" s="1"/>
  <c r="C10" i="5"/>
  <c r="CU10" i="5" s="1"/>
  <c r="B10" i="5"/>
  <c r="MW79" i="4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R6" i="5"/>
  <c r="DQ6" i="5"/>
  <c r="DR11" i="5" s="1"/>
  <c r="DP6" i="5"/>
  <c r="DO6" i="5"/>
  <c r="DN6" i="5"/>
  <c r="DM6" i="5"/>
  <c r="DI12" i="5" s="1"/>
  <c r="DL6" i="5"/>
  <c r="DK6" i="5"/>
  <c r="DJ6" i="5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S6" i="5"/>
  <c r="CT11" i="5" s="1"/>
  <c r="CR6" i="5"/>
  <c r="FI90" i="4" s="1"/>
  <c r="CQ6" i="5"/>
  <c r="CM12" i="5" s="1"/>
  <c r="CP6" i="5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Q6" i="5"/>
  <c r="BM12" i="5" s="1"/>
  <c r="BP6" i="5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A6" i="5"/>
  <c r="BB11" i="5" s="1"/>
  <c r="AZ6" i="5"/>
  <c r="BE90" i="4" s="1"/>
  <c r="AY6" i="5"/>
  <c r="AU12" i="5" s="1"/>
  <c r="AX6" i="5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M6" i="5"/>
  <c r="AI12" i="5" s="1"/>
  <c r="AL6" i="5"/>
  <c r="AH12" i="5" s="1"/>
  <c r="AK6" i="5"/>
  <c r="AG12" i="5" s="1"/>
  <c r="AJ6" i="5"/>
  <c r="AI6" i="5"/>
  <c r="AH6" i="5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EH90" i="4"/>
  <c r="DG90" i="4"/>
  <c r="AD90" i="4"/>
  <c r="C90" i="4"/>
  <c r="PZ81" i="4"/>
  <c r="OY81" i="4"/>
  <c r="JN81" i="4"/>
  <c r="IM81" i="4"/>
  <c r="HL81" i="4"/>
  <c r="EC81" i="4"/>
  <c r="AZ81" i="4"/>
  <c r="Y81" i="4"/>
  <c r="RA80" i="4"/>
  <c r="PZ80" i="4"/>
  <c r="NX80" i="4"/>
  <c r="MW80" i="4"/>
  <c r="JN80" i="4"/>
  <c r="IM80" i="4"/>
  <c r="DB80" i="4"/>
  <c r="CA80" i="4"/>
  <c r="AZ80" i="4"/>
  <c r="RA79" i="4"/>
  <c r="OY79" i="4"/>
  <c r="NX79" i="4"/>
  <c r="JN79" i="4"/>
  <c r="IM79" i="4"/>
  <c r="HL79" i="4"/>
  <c r="DB79" i="4"/>
  <c r="CA79" i="4"/>
  <c r="RH56" i="4"/>
  <c r="QN56" i="4"/>
  <c r="OF56" i="4"/>
  <c r="MN56" i="4"/>
  <c r="LT56" i="4"/>
  <c r="KZ56" i="4"/>
  <c r="JL56" i="4"/>
  <c r="GF56" i="4"/>
  <c r="FL56" i="4"/>
  <c r="CZ56" i="4"/>
  <c r="BL56" i="4"/>
  <c r="AR56" i="4"/>
  <c r="X56" i="4"/>
  <c r="RH55" i="4"/>
  <c r="QN55" i="4"/>
  <c r="OZ55" i="4"/>
  <c r="OF55" i="4"/>
  <c r="MN55" i="4"/>
  <c r="KF55" i="4"/>
  <c r="JL55" i="4"/>
  <c r="GZ55" i="4"/>
  <c r="GF55" i="4"/>
  <c r="FL55" i="4"/>
  <c r="CF55" i="4"/>
  <c r="BL55" i="4"/>
  <c r="RH54" i="4"/>
  <c r="QN54" i="4"/>
  <c r="PT54" i="4"/>
  <c r="OZ54" i="4"/>
  <c r="OF54" i="4"/>
  <c r="KZ54" i="4"/>
  <c r="KF54" i="4"/>
  <c r="JL54" i="4"/>
  <c r="GZ54" i="4"/>
  <c r="GF54" i="4"/>
  <c r="FL54" i="4"/>
  <c r="CZ54" i="4"/>
  <c r="CF54" i="4"/>
  <c r="BL54" i="4"/>
  <c r="RH33" i="4"/>
  <c r="QN33" i="4"/>
  <c r="OZ33" i="4"/>
  <c r="OF33" i="4"/>
  <c r="MN33" i="4"/>
  <c r="LT33" i="4"/>
  <c r="KZ33" i="4"/>
  <c r="JL33" i="4"/>
  <c r="GZ33" i="4"/>
  <c r="GF33" i="4"/>
  <c r="FL33" i="4"/>
  <c r="CZ33" i="4"/>
  <c r="BL33" i="4"/>
  <c r="AR33" i="4"/>
  <c r="X33" i="4"/>
  <c r="RH32" i="4"/>
  <c r="OZ32" i="4"/>
  <c r="OF32" i="4"/>
  <c r="MN32" i="4"/>
  <c r="KF32" i="4"/>
  <c r="JL32" i="4"/>
  <c r="GZ32" i="4"/>
  <c r="GF32" i="4"/>
  <c r="CZ32" i="4"/>
  <c r="CF32" i="4"/>
  <c r="BL32" i="4"/>
  <c r="RH31" i="4"/>
  <c r="QN31" i="4"/>
  <c r="PT31" i="4"/>
  <c r="OZ31" i="4"/>
  <c r="OF31" i="4"/>
  <c r="KZ31" i="4"/>
  <c r="KF31" i="4"/>
  <c r="JL31" i="4"/>
  <c r="GZ31" i="4"/>
  <c r="GF31" i="4"/>
  <c r="FL31" i="4"/>
  <c r="CZ31" i="4"/>
  <c r="CF31" i="4"/>
  <c r="BL31" i="4"/>
  <c r="LZ10" i="4"/>
  <c r="IT10" i="4"/>
  <c r="FN10" i="4"/>
  <c r="CH10" i="4"/>
  <c r="B10" i="4"/>
  <c r="PF8" i="4"/>
  <c r="LZ8" i="4"/>
  <c r="IT8" i="4"/>
  <c r="FN8" i="4"/>
  <c r="CH8" i="4"/>
  <c r="B8" i="4"/>
  <c r="B5" i="4"/>
  <c r="BD12" i="5" l="1"/>
  <c r="PT33" i="4"/>
  <c r="BX12" i="5"/>
  <c r="ER56" i="4"/>
  <c r="CB12" i="5"/>
  <c r="HT56" i="4"/>
  <c r="CV12" i="5"/>
  <c r="PT56" i="4"/>
  <c r="X31" i="4"/>
  <c r="X32" i="4"/>
  <c r="FL32" i="4"/>
  <c r="KF33" i="4"/>
  <c r="X54" i="4"/>
  <c r="CF56" i="4"/>
  <c r="GK81" i="4"/>
  <c r="KO81" i="4"/>
  <c r="KZ32" i="4"/>
  <c r="QN32" i="4"/>
  <c r="KF56" i="4"/>
  <c r="Y80" i="4"/>
  <c r="EC80" i="4"/>
  <c r="MN31" i="4"/>
  <c r="CF33" i="4"/>
  <c r="MN54" i="4"/>
  <c r="OY80" i="4"/>
  <c r="AF11" i="5"/>
  <c r="ER32" i="4"/>
  <c r="AJ11" i="5"/>
  <c r="HT32" i="4"/>
  <c r="BD11" i="5"/>
  <c r="PT32" i="4"/>
  <c r="BX11" i="5"/>
  <c r="ER55" i="4"/>
  <c r="CB11" i="5"/>
  <c r="HT55" i="4"/>
  <c r="CA12" i="5"/>
  <c r="GZ56" i="4"/>
  <c r="CV11" i="5"/>
  <c r="PT55" i="4"/>
  <c r="CU12" i="5"/>
  <c r="OZ56" i="4"/>
  <c r="DG12" i="5"/>
  <c r="CA81" i="4"/>
  <c r="DP11" i="5"/>
  <c r="GK80" i="4"/>
  <c r="DT11" i="5"/>
  <c r="KO80" i="4"/>
  <c r="BQ11" i="5"/>
  <c r="CZ55" i="4"/>
  <c r="EB12" i="5"/>
  <c r="NX81" i="4"/>
  <c r="DE10" i="5"/>
  <c r="BM10" i="5"/>
  <c r="U10" i="5"/>
  <c r="EA10" i="5"/>
  <c r="CI10" i="5"/>
  <c r="AQ10" i="5"/>
  <c r="DP10" i="5"/>
  <c r="BX10" i="5"/>
  <c r="AF10" i="5"/>
  <c r="GK79" i="4"/>
  <c r="ER54" i="4"/>
  <c r="ER31" i="4"/>
  <c r="Y79" i="4"/>
  <c r="DI10" i="5"/>
  <c r="BQ10" i="5"/>
  <c r="Y10" i="5"/>
  <c r="EE10" i="5"/>
  <c r="CM10" i="5"/>
  <c r="AU10" i="5"/>
  <c r="DT10" i="5"/>
  <c r="CB10" i="5"/>
  <c r="AJ10" i="5"/>
  <c r="KO79" i="4"/>
  <c r="HT54" i="4"/>
  <c r="HT31" i="4"/>
  <c r="EC79" i="4"/>
  <c r="CT10" i="5"/>
  <c r="AF12" i="5"/>
  <c r="ER33" i="4"/>
  <c r="AJ12" i="5"/>
  <c r="HT33" i="4"/>
  <c r="CK11" i="5"/>
  <c r="KZ55" i="4"/>
  <c r="DH12" i="5"/>
  <c r="DB81" i="4"/>
  <c r="DQ11" i="5"/>
  <c r="HL80" i="4"/>
  <c r="X55" i="4"/>
  <c r="BB10" i="5"/>
  <c r="CX10" i="5"/>
  <c r="MW81" i="4"/>
  <c r="RA81" i="4"/>
  <c r="AR31" i="4"/>
  <c r="LT31" i="4"/>
  <c r="AR32" i="4"/>
  <c r="LT32" i="4"/>
  <c r="AR54" i="4"/>
  <c r="LT54" i="4"/>
  <c r="AR55" i="4"/>
  <c r="LT55" i="4"/>
  <c r="AZ79" i="4"/>
  <c r="PZ79" i="4"/>
  <c r="V10" i="5"/>
  <c r="AT10" i="5"/>
  <c r="BD10" i="5"/>
  <c r="BN10" i="5"/>
  <c r="CL10" i="5"/>
  <c r="DF10" i="5"/>
  <c r="ED10" i="5"/>
  <c r="AG10" i="5"/>
  <c r="BE10" i="5"/>
  <c r="BY10" i="5"/>
  <c r="CW10" i="5"/>
  <c r="DQ10" i="5"/>
  <c r="AI10" i="5"/>
  <c r="BC10" i="5"/>
  <c r="CA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<sst xmlns="http://schemas.openxmlformats.org/spreadsheetml/2006/main" count="262" uniqueCount="107">
  <si>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</si>
  <si>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</si>
  <si>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</si>
  <si>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</si>
  <si>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</si>
  <si>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</si>
  <si>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</si>
  <si>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</si>
  <si>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</si>
  <si>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</si>
  <si>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</si>
  <si>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</si>
  <si>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</si>
  <si>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</si>
  <si>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</si>
  <si>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</si>
  <si>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</si>
  <si>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</si>
  <si>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</si>
  <si>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</si>
  <si>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</si>
  <si>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</si>
  <si>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</si>
  <si>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</si>
  <si>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</si>
  <si>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</si>
  <si>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</si>
  <si>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</si>
  <si>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</si>
  <si>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</si>
  <si>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</si>
  <si>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</si>
  <si>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</si>
  <si>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</si>
  <si>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</si>
  <si>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</si>
  <si>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</si>
  <si>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</si>
  <si>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</si>
  <si>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</si>
  <si>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</si>
  <si>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</si>
  <si>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</si>
  <si>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</si>
  <si>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</si>
  <si>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</si>
  <si>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</si>
  <si>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</si>
  <si>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</si>
  <si>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</si>
  <si>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</si>
  <si>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</si>
  <si>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</si>
  <si>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</si>
  <si>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</si>
  <si>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</si>
  <si>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</si>
  <si>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</si>
  <si>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</si>
  <si>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</si>
  <si>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</si>
  <si>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</si>
  <si>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</si>
  <si>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</si>
  <si>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</si>
  <si>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</si>
  <si>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</si>
  <si>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</si>
  <si>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</si>
  <si>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</si>
  <si>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</si>
  <si>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</si>
  <si>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</si>
  <si>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</si>
  <si>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</si>
  <si>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</si>
  <si>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</si>
  <si>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</si>
  <si>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</si>
  <si>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</si>
  <si>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</si>
  <si>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</si>
  <si>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</si>
  <si>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</si>
  <si>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</si>
  <si>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</si>
  <si>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</si>
  <si>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</si>
  <si>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082155</t>
  </si>
  <si>
    <t>46</t>
  </si>
  <si>
    <t>02</t>
  </si>
  <si>
    <t>0</t>
  </si>
  <si>
    <t>000</t>
  </si>
  <si>
    <t>茨城県　北茨城市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</si>
  <si>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</si>
  <si>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</si>
  <si>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</si>
  <si>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</si>
  <si>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</si>
  <si>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</si>
  <si>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</si>
  <si>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</si>
  <si>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</si>
  <si>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</si>
  <si>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
　全国平均・類似団体と比較して、施設の老朽化が進んでいることを示している。今後、施設の更新を計画的に実施していく必要がある。
②管路経年劣化率
　全国平均・類似団体と比較して、管路の経年劣化が進んでいることを示している。今後、管路の更新を計画的に実施していく必要がある。
③管路更新率
　当該値は0であり、更新が進んでいないことを示している。原因として、経営不振により更新費用を十分に賄えない状況が挙げられる。
　今後、財源確保に努め、優先度を見極めながら、計画的に更新を実施していく必要がある。</t>
    <rPh sb="194" eb="196">
      <t>フシン</t>
    </rPh>
    <phoneticPr fontId="5"/>
  </si>
  <si>
    <t>　経営の健全性・効率性を見ると、経費の削減により改善が図られたものの、全国平均・類似団体と比較して低い水準となっている。また、施設の老朽化が著しく進んでおり、計画的な更新を実施していく必要がある。
　経営の健全化・効率化を図り、施設更新を進めるため、料金改定を含めた収益確保に努める必要がある。</t>
    <rPh sb="16" eb="18">
      <t>ケイヒ</t>
    </rPh>
    <rPh sb="24" eb="26">
      <t>カイゼン</t>
    </rPh>
    <rPh sb="27" eb="28">
      <t>ハカ</t>
    </rPh>
    <phoneticPr fontId="5"/>
  </si>
  <si>
    <t>①経常収支比率
　経費削減の徹底により黒字化したものの、全国平均・類似団体と比較して低く、状況は思わしくない。原因として、供給水量の減少による減収が挙げられる。収益の改善が必要である。
②累積欠損金比率
　全国平均・類似団体と比較して著しく高く増加傾向にあり、経営の改善が必要である。
③流動比率
　年度をまたぐ支出の影響により、前年度と比較して低下している。
⑤料金回収率
　経費削減の効果により100％を上回ったものの、全国平均と比較して低く、類似団体と同程度になっている。料金水準の適正化等について検討が必要である。
⑦施設利用率
　低い状況にあり、施設のダウンサイジング等の検討が必要である。
⑧契約率
　全国平均・類似団体と比較してやや低く、今後も契約水量の大幅な増加は見込めないため、施設のダウンサイジング等の検討が必要である。</t>
    <rPh sb="9" eb="11">
      <t>ケイヒ</t>
    </rPh>
    <rPh sb="11" eb="13">
      <t>サクゲン</t>
    </rPh>
    <rPh sb="14" eb="16">
      <t>テッテイ</t>
    </rPh>
    <rPh sb="19" eb="22">
      <t>クロジカ</t>
    </rPh>
    <rPh sb="48" eb="49">
      <t>オモ</t>
    </rPh>
    <rPh sb="146" eb="150">
      <t>リュウドウヒリツ</t>
    </rPh>
    <rPh sb="152" eb="154">
      <t>ネンド</t>
    </rPh>
    <rPh sb="158" eb="160">
      <t>シシュツ</t>
    </rPh>
    <rPh sb="161" eb="163">
      <t>エイキョウ</t>
    </rPh>
    <rPh sb="167" eb="170">
      <t>ゼンネンド</t>
    </rPh>
    <rPh sb="171" eb="173">
      <t>ヒカク</t>
    </rPh>
    <rPh sb="175" eb="177">
      <t>テイカ</t>
    </rPh>
    <rPh sb="192" eb="194">
      <t>ケイヒ</t>
    </rPh>
    <rPh sb="194" eb="196">
      <t>サクゲン</t>
    </rPh>
    <rPh sb="197" eb="199">
      <t>コウカ</t>
    </rPh>
    <rPh sb="207" eb="209">
      <t>ウワマワ</t>
    </rPh>
    <rPh sb="227" eb="231">
      <t>ルイジダンタイ</t>
    </rPh>
    <rPh sb="232" eb="235">
      <t>ドウテイド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</si>
</sst>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76</c:v>
                </c:pt>
                <c:pt idx="1">
                  <c:v>77.77</c:v>
                </c:pt>
                <c:pt idx="2">
                  <c:v>79.66</c:v>
                </c:pt>
                <c:pt idx="3">
                  <c:v>81.99</c:v>
                </c:pt>
                <c:pt idx="4">
                  <c:v>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F-4E46-BEF2-B1104D1D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54.51</c:v>
                </c:pt>
                <c:pt idx="1">
                  <c:v>55.38</c:v>
                </c:pt>
                <c:pt idx="2">
                  <c:v>56.07</c:v>
                </c:pt>
                <c:pt idx="3">
                  <c:v>55.87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F-4E46-BEF2-B1104D1D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55.44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C-408E-A5B9-07FEF68E1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36.58</c:v>
                </c:pt>
                <c:pt idx="1">
                  <c:v>40.880000000000003</c:v>
                </c:pt>
                <c:pt idx="2">
                  <c:v>41.24</c:v>
                </c:pt>
                <c:pt idx="3">
                  <c:v>39.020000000000003</c:v>
                </c:pt>
                <c:pt idx="4">
                  <c:v>39.57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C-408E-A5B9-07FEF68E1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5-45CA-812C-9789705E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0.36</c:v>
                </c:pt>
                <c:pt idx="1">
                  <c:v>0.12</c:v>
                </c:pt>
                <c:pt idx="2">
                  <c:v>0.31</c:v>
                </c:pt>
                <c:pt idx="3">
                  <c:v>0.03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5-45CA-812C-9789705E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909.93</c:v>
                </c:pt>
                <c:pt idx="1">
                  <c:v>835.69</c:v>
                </c:pt>
                <c:pt idx="2">
                  <c:v>792.74</c:v>
                </c:pt>
                <c:pt idx="3">
                  <c:v>769.84</c:v>
                </c:pt>
                <c:pt idx="4">
                  <c:v>563.02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2-40FF-9896-43D7E09A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786.06</c:v>
                </c:pt>
                <c:pt idx="1">
                  <c:v>771.18</c:v>
                </c:pt>
                <c:pt idx="2">
                  <c:v>815.18</c:v>
                </c:pt>
                <c:pt idx="3">
                  <c:v>808.62</c:v>
                </c:pt>
                <c:pt idx="4">
                  <c:v>717.27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2-40FF-9896-43D7E09A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276.52999999999997</c:v>
                </c:pt>
                <c:pt idx="1">
                  <c:v>248.25</c:v>
                </c:pt>
                <c:pt idx="2">
                  <c:v>227.86</c:v>
                </c:pt>
                <c:pt idx="3">
                  <c:v>204.29</c:v>
                </c:pt>
                <c:pt idx="4">
                  <c:v>186.99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5-4F8B-9FBF-29895207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450.91</c:v>
                </c:pt>
                <c:pt idx="1">
                  <c:v>444.01</c:v>
                </c:pt>
                <c:pt idx="2">
                  <c:v>413.29</c:v>
                </c:pt>
                <c:pt idx="3">
                  <c:v>408.48</c:v>
                </c:pt>
                <c:pt idx="4">
                  <c:v>383.72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5-4F8B-9FBF-29895207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77.16</c:v>
                </c:pt>
                <c:pt idx="1">
                  <c:v>79.47</c:v>
                </c:pt>
                <c:pt idx="2">
                  <c:v>85.29</c:v>
                </c:pt>
                <c:pt idx="3">
                  <c:v>78.16</c:v>
                </c:pt>
                <c:pt idx="4">
                  <c:v>101.58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B-4F6C-A61A-E01FEBBC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103.39</c:v>
                </c:pt>
                <c:pt idx="1">
                  <c:v>96.49</c:v>
                </c:pt>
                <c:pt idx="2">
                  <c:v>101.92</c:v>
                </c:pt>
                <c:pt idx="3">
                  <c:v>98.05</c:v>
                </c:pt>
                <c:pt idx="4">
                  <c:v>100.19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B-4F6C-A61A-E01FEBBC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22.35</c:v>
                </c:pt>
                <c:pt idx="1">
                  <c:v>21.65</c:v>
                </c:pt>
                <c:pt idx="2">
                  <c:v>20.2</c:v>
                </c:pt>
                <c:pt idx="3">
                  <c:v>22.04</c:v>
                </c:pt>
                <c:pt idx="4">
                  <c:v>16.78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9-453A-B32D-3B1C2D358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30.96</c:v>
                </c:pt>
                <c:pt idx="1">
                  <c:v>33.229999999999997</c:v>
                </c:pt>
                <c:pt idx="2">
                  <c:v>31.6</c:v>
                </c:pt>
                <c:pt idx="3">
                  <c:v>33.26</c:v>
                </c:pt>
                <c:pt idx="4">
                  <c:v>32.869999999999997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9-453A-B32D-3B1C2D358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41.97</c:v>
                </c:pt>
                <c:pt idx="1">
                  <c:v>37.03</c:v>
                </c:pt>
                <c:pt idx="2">
                  <c:v>38.18</c:v>
                </c:pt>
                <c:pt idx="3">
                  <c:v>39.4</c:v>
                </c:pt>
                <c:pt idx="4">
                  <c:v>37.97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3-418F-B9CE-DBE511155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45.51</c:v>
                </c:pt>
                <c:pt idx="1">
                  <c:v>44.67</c:v>
                </c:pt>
                <c:pt idx="2">
                  <c:v>41.71</c:v>
                </c:pt>
                <c:pt idx="3">
                  <c:v>47.02</c:v>
                </c:pt>
                <c:pt idx="4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3-418F-B9CE-DBE511155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63.28</c:v>
                </c:pt>
                <c:pt idx="1">
                  <c:v>63.28</c:v>
                </c:pt>
                <c:pt idx="2">
                  <c:v>63.28</c:v>
                </c:pt>
                <c:pt idx="3">
                  <c:v>60.57</c:v>
                </c:pt>
                <c:pt idx="4">
                  <c:v>63.28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8-4CB1-9775-3DCCA9AE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64.14</c:v>
                </c:pt>
                <c:pt idx="1">
                  <c:v>63.89</c:v>
                </c:pt>
                <c:pt idx="2">
                  <c:v>64.7</c:v>
                </c:pt>
                <c:pt idx="3">
                  <c:v>65.38</c:v>
                </c:pt>
                <c:pt idx="4">
                  <c:v>68.25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8-4CB1-9775-3DCCA9AE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74.290000000000006</c:v>
                </c:pt>
                <c:pt idx="1">
                  <c:v>160.44999999999999</c:v>
                </c:pt>
                <c:pt idx="2">
                  <c:v>186.35</c:v>
                </c:pt>
                <c:pt idx="3">
                  <c:v>210.61</c:v>
                </c:pt>
                <c:pt idx="4">
                  <c:v>219.05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B-4099-B503-07321F4AE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75.56</c:v>
                </c:pt>
                <c:pt idx="1">
                  <c:v>68.38</c:v>
                </c:pt>
                <c:pt idx="2">
                  <c:v>66.13</c:v>
                </c:pt>
                <c:pt idx="3">
                  <c:v>70.209999999999994</c:v>
                </c:pt>
                <c:pt idx="4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B-4099-B503-07321F4AE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78.709999999999994</c:v>
                </c:pt>
                <c:pt idx="1">
                  <c:v>82.44</c:v>
                </c:pt>
                <c:pt idx="2">
                  <c:v>86.46</c:v>
                </c:pt>
                <c:pt idx="3">
                  <c:v>79.89</c:v>
                </c:pt>
                <c:pt idx="4">
                  <c:v>101.52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D-48D4-BE48-94C1620E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114.99</c:v>
                </c:pt>
                <c:pt idx="1">
                  <c:v>110.04</c:v>
                </c:pt>
                <c:pt idx="2">
                  <c:v>115</c:v>
                </c:pt>
                <c:pt idx="3">
                  <c:v>110.28</c:v>
                </c:pt>
                <c:pt idx="4">
                  <c:v>111.15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D-48D4-BE48-94C1620E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80" zoomScaleNormal="80" workbookViewId="0">
      <selection activeCell="SM46" sqref="SM46:TA47"/>
    </sheetView>
  </sheetViews>
  <sheetFormatPr defaultColWidth="2.6328125" defaultRowHeight="13" x14ac:dyDescent="0.2"/>
  <cols>
    <col min="1" max="1" width="1.90625" customWidth="1"/>
    <col min="2" max="2" width="0.81640625" customWidth="1"/>
    <col min="3" max="9" width="0.453125" customWidth="1"/>
    <col min="10" max="10" width="0.81640625" customWidth="1"/>
    <col min="11" max="125" width="0.453125" customWidth="1"/>
    <col min="126" max="126" width="0.81640625" customWidth="1"/>
    <col min="127" max="133" width="0.453125" customWidth="1"/>
    <col min="134" max="134" width="0.81640625" customWidth="1"/>
    <col min="135" max="161" width="0.453125" customWidth="1"/>
    <col min="162" max="162" width="0.81640625" customWidth="1"/>
    <col min="163" max="177" width="0.453125" customWidth="1"/>
    <col min="178" max="178" width="0.81640625" customWidth="1"/>
    <col min="179" max="249" width="0.453125" customWidth="1"/>
    <col min="250" max="250" width="0.81640625" customWidth="1"/>
    <col min="251" max="257" width="0.453125" customWidth="1"/>
    <col min="258" max="258" width="0.81640625" customWidth="1"/>
    <col min="259" max="329" width="0.453125" customWidth="1"/>
    <col min="330" max="330" width="0.81640625" customWidth="1"/>
    <col min="331" max="345" width="0.453125" customWidth="1"/>
    <col min="346" max="346" width="0.81640625" customWidth="1"/>
    <col min="347" max="373" width="0.453125" customWidth="1"/>
    <col min="374" max="374" width="0.81640625" customWidth="1"/>
    <col min="375" max="381" width="0.453125" customWidth="1"/>
    <col min="382" max="382" width="0.81640625" customWidth="1"/>
    <col min="383" max="497" width="0.453125" customWidth="1"/>
    <col min="498" max="498" width="0.81640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茨城県　北茨城市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33310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12647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67.900000000000006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14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21077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106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78.709999999999994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82.44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86.46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79.89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101.52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74.290000000000006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160.44999999999999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186.35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210.61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219.05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909.93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835.69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792.74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769.84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563.02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276.52999999999997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248.25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227.86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204.29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186.99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114.99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110.04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115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110.28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111.15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75.56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68.38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66.13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70.209999999999994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67.7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786.06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771.18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815.18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808.62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717.27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450.91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444.01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413.29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408.48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383.72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104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77.16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79.47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85.29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78.16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101.58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22.35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21.65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20.2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22.04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16.78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41.97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37.03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38.18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39.4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37.97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63.28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63.28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63.28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60.57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63.28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103.39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96.49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101.92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98.05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100.19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30.96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33.229999999999997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31.6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33.26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32.869999999999997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45.51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44.67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41.71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47.02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47.4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64.14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63.89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64.7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65.38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68.25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105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R01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R02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R03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R04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R05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R01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R02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R03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R04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R05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R01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R02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R03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R04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R05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76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77.77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79.66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81.99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83.6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55.44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100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100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100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100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54.51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55.38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56.07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55.87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56.81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36.58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40.880000000000003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41.24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39.020000000000003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39.57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0.36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0.12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0.31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0.03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0.04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2" t="str">
        <f>データ!AD6</f>
        <v>【114.39】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【23.61】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【494.95】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【229.84】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【110.13】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【19.72】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【52.61】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【77.52】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【61.16】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【49.95】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【0.32】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2oqHQxJKY6cfA6Eq3spT/1bA/PaT+WETHTaS/MTWmTrR9osge29HzCq91jf9udtgDxKfoyU1+RGnsNK5pmcK+g==" saltValue="mq2y7LRnVz1zKirizyh99Q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" x14ac:dyDescent="0.2"/>
  <cols>
    <col min="1" max="1" width="22.81640625" bestFit="1" customWidth="1"/>
    <col min="2" max="7" width="11.90625" customWidth="1"/>
    <col min="8" max="8" width="16.179687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78.709999999999994</v>
      </c>
      <c r="U6" s="35">
        <f>U7</f>
        <v>82.44</v>
      </c>
      <c r="V6" s="35">
        <f>V7</f>
        <v>86.46</v>
      </c>
      <c r="W6" s="35">
        <f>W7</f>
        <v>79.89</v>
      </c>
      <c r="X6" s="35">
        <f t="shared" si="3"/>
        <v>101.52</v>
      </c>
      <c r="Y6" s="35">
        <f t="shared" si="3"/>
        <v>114.99</v>
      </c>
      <c r="Z6" s="35">
        <f t="shared" si="3"/>
        <v>110.04</v>
      </c>
      <c r="AA6" s="35">
        <f t="shared" si="3"/>
        <v>115</v>
      </c>
      <c r="AB6" s="35">
        <f t="shared" si="3"/>
        <v>110.28</v>
      </c>
      <c r="AC6" s="35">
        <f t="shared" si="3"/>
        <v>111.15</v>
      </c>
      <c r="AD6" s="33" t="str">
        <f>IF(AD7="-","【-】","【"&amp;SUBSTITUTE(TEXT(AD7,"#,##0.00"),"-","△")&amp;"】")</f>
        <v>【114.39】</v>
      </c>
      <c r="AE6" s="35">
        <f t="shared" si="3"/>
        <v>74.290000000000006</v>
      </c>
      <c r="AF6" s="35">
        <f>AF7</f>
        <v>160.44999999999999</v>
      </c>
      <c r="AG6" s="35">
        <f>AG7</f>
        <v>186.35</v>
      </c>
      <c r="AH6" s="35">
        <f>AH7</f>
        <v>210.61</v>
      </c>
      <c r="AI6" s="35">
        <f t="shared" si="3"/>
        <v>219.05</v>
      </c>
      <c r="AJ6" s="35">
        <f t="shared" si="3"/>
        <v>75.56</v>
      </c>
      <c r="AK6" s="35">
        <f t="shared" si="3"/>
        <v>68.38</v>
      </c>
      <c r="AL6" s="35">
        <f t="shared" si="3"/>
        <v>66.13</v>
      </c>
      <c r="AM6" s="35">
        <f t="shared" si="3"/>
        <v>70.209999999999994</v>
      </c>
      <c r="AN6" s="35">
        <f t="shared" si="3"/>
        <v>67.7</v>
      </c>
      <c r="AO6" s="33" t="str">
        <f>IF(AO7="-","【-】","【"&amp;SUBSTITUTE(TEXT(AO7,"#,##0.00"),"-","△")&amp;"】")</f>
        <v>【23.61】</v>
      </c>
      <c r="AP6" s="35">
        <f t="shared" si="3"/>
        <v>909.93</v>
      </c>
      <c r="AQ6" s="35">
        <f>AQ7</f>
        <v>835.69</v>
      </c>
      <c r="AR6" s="35">
        <f>AR7</f>
        <v>792.74</v>
      </c>
      <c r="AS6" s="35">
        <f>AS7</f>
        <v>769.84</v>
      </c>
      <c r="AT6" s="35">
        <f t="shared" si="3"/>
        <v>563.02</v>
      </c>
      <c r="AU6" s="35">
        <f t="shared" si="3"/>
        <v>786.06</v>
      </c>
      <c r="AV6" s="35">
        <f t="shared" si="3"/>
        <v>771.18</v>
      </c>
      <c r="AW6" s="35">
        <f t="shared" si="3"/>
        <v>815.18</v>
      </c>
      <c r="AX6" s="35">
        <f t="shared" si="3"/>
        <v>808.62</v>
      </c>
      <c r="AY6" s="35">
        <f t="shared" si="3"/>
        <v>717.27</v>
      </c>
      <c r="AZ6" s="33" t="str">
        <f>IF(AZ7="-","【-】","【"&amp;SUBSTITUTE(TEXT(AZ7,"#,##0.00"),"-","△")&amp;"】")</f>
        <v>【494.95】</v>
      </c>
      <c r="BA6" s="35">
        <f t="shared" si="3"/>
        <v>276.52999999999997</v>
      </c>
      <c r="BB6" s="35">
        <f>BB7</f>
        <v>248.25</v>
      </c>
      <c r="BC6" s="35">
        <f>BC7</f>
        <v>227.86</v>
      </c>
      <c r="BD6" s="35">
        <f>BD7</f>
        <v>204.29</v>
      </c>
      <c r="BE6" s="35">
        <f t="shared" si="3"/>
        <v>186.99</v>
      </c>
      <c r="BF6" s="35">
        <f t="shared" si="3"/>
        <v>450.91</v>
      </c>
      <c r="BG6" s="35">
        <f t="shared" si="3"/>
        <v>444.01</v>
      </c>
      <c r="BH6" s="35">
        <f t="shared" si="3"/>
        <v>413.29</v>
      </c>
      <c r="BI6" s="35">
        <f t="shared" si="3"/>
        <v>408.48</v>
      </c>
      <c r="BJ6" s="35">
        <f t="shared" si="3"/>
        <v>383.72</v>
      </c>
      <c r="BK6" s="33" t="str">
        <f>IF(BK7="-","【-】","【"&amp;SUBSTITUTE(TEXT(BK7,"#,##0.00"),"-","△")&amp;"】")</f>
        <v>【229.84】</v>
      </c>
      <c r="BL6" s="35">
        <f t="shared" si="3"/>
        <v>77.16</v>
      </c>
      <c r="BM6" s="35">
        <f>BM7</f>
        <v>79.47</v>
      </c>
      <c r="BN6" s="35">
        <f>BN7</f>
        <v>85.29</v>
      </c>
      <c r="BO6" s="35">
        <f>BO7</f>
        <v>78.16</v>
      </c>
      <c r="BP6" s="35">
        <f t="shared" si="3"/>
        <v>101.58</v>
      </c>
      <c r="BQ6" s="35">
        <f t="shared" si="3"/>
        <v>103.39</v>
      </c>
      <c r="BR6" s="35">
        <f t="shared" si="3"/>
        <v>96.49</v>
      </c>
      <c r="BS6" s="35">
        <f t="shared" si="3"/>
        <v>101.92</v>
      </c>
      <c r="BT6" s="35">
        <f t="shared" si="3"/>
        <v>98.05</v>
      </c>
      <c r="BU6" s="35">
        <f t="shared" si="3"/>
        <v>100.19</v>
      </c>
      <c r="BV6" s="33" t="str">
        <f>IF(BV7="-","【-】","【"&amp;SUBSTITUTE(TEXT(BV7,"#,##0.00"),"-","△")&amp;"】")</f>
        <v>【110.13】</v>
      </c>
      <c r="BW6" s="35">
        <f t="shared" si="3"/>
        <v>22.35</v>
      </c>
      <c r="BX6" s="35">
        <f>BX7</f>
        <v>21.65</v>
      </c>
      <c r="BY6" s="35">
        <f>BY7</f>
        <v>20.2</v>
      </c>
      <c r="BZ6" s="35">
        <f>BZ7</f>
        <v>22.04</v>
      </c>
      <c r="CA6" s="35">
        <f t="shared" si="3"/>
        <v>16.78</v>
      </c>
      <c r="CB6" s="35">
        <f t="shared" si="3"/>
        <v>30.96</v>
      </c>
      <c r="CC6" s="35">
        <f t="shared" si="3"/>
        <v>33.229999999999997</v>
      </c>
      <c r="CD6" s="35">
        <f t="shared" si="3"/>
        <v>31.6</v>
      </c>
      <c r="CE6" s="35">
        <f t="shared" si="3"/>
        <v>33.26</v>
      </c>
      <c r="CF6" s="35">
        <f t="shared" ref="CF6" si="4">CF7</f>
        <v>32.869999999999997</v>
      </c>
      <c r="CG6" s="33" t="str">
        <f>IF(CG7="-","【-】","【"&amp;SUBSTITUTE(TEXT(CG7,"#,##0.00"),"-","△")&amp;"】")</f>
        <v>【19.72】</v>
      </c>
      <c r="CH6" s="35">
        <f t="shared" ref="CH6:CQ6" si="5">CH7</f>
        <v>41.97</v>
      </c>
      <c r="CI6" s="35">
        <f>CI7</f>
        <v>37.03</v>
      </c>
      <c r="CJ6" s="35">
        <f>CJ7</f>
        <v>38.18</v>
      </c>
      <c r="CK6" s="35">
        <f>CK7</f>
        <v>39.4</v>
      </c>
      <c r="CL6" s="35">
        <f t="shared" si="5"/>
        <v>37.97</v>
      </c>
      <c r="CM6" s="35">
        <f t="shared" si="5"/>
        <v>45.51</v>
      </c>
      <c r="CN6" s="35">
        <f t="shared" si="5"/>
        <v>44.67</v>
      </c>
      <c r="CO6" s="35">
        <f t="shared" si="5"/>
        <v>41.71</v>
      </c>
      <c r="CP6" s="35">
        <f t="shared" si="5"/>
        <v>47.02</v>
      </c>
      <c r="CQ6" s="35">
        <f t="shared" si="5"/>
        <v>47.4</v>
      </c>
      <c r="CR6" s="33" t="str">
        <f>IF(CR7="-","【-】","【"&amp;SUBSTITUTE(TEXT(CR7,"#,##0.00"),"-","△")&amp;"】")</f>
        <v>【52.61】</v>
      </c>
      <c r="CS6" s="35">
        <f t="shared" ref="CS6:DB6" si="6">CS7</f>
        <v>63.28</v>
      </c>
      <c r="CT6" s="35">
        <f>CT7</f>
        <v>63.28</v>
      </c>
      <c r="CU6" s="35">
        <f>CU7</f>
        <v>63.28</v>
      </c>
      <c r="CV6" s="35">
        <f>CV7</f>
        <v>60.57</v>
      </c>
      <c r="CW6" s="35">
        <f t="shared" si="6"/>
        <v>63.28</v>
      </c>
      <c r="CX6" s="35">
        <f t="shared" si="6"/>
        <v>64.14</v>
      </c>
      <c r="CY6" s="35">
        <f t="shared" si="6"/>
        <v>63.89</v>
      </c>
      <c r="CZ6" s="35">
        <f t="shared" si="6"/>
        <v>64.7</v>
      </c>
      <c r="DA6" s="35">
        <f t="shared" si="6"/>
        <v>65.38</v>
      </c>
      <c r="DB6" s="35">
        <f t="shared" si="6"/>
        <v>68.25</v>
      </c>
      <c r="DC6" s="33" t="str">
        <f>IF(DC7="-","【-】","【"&amp;SUBSTITUTE(TEXT(DC7,"#,##0.00"),"-","△")&amp;"】")</f>
        <v>【77.52】</v>
      </c>
      <c r="DD6" s="35">
        <f t="shared" ref="DD6:DM6" si="7">DD7</f>
        <v>76</v>
      </c>
      <c r="DE6" s="35">
        <f>DE7</f>
        <v>77.77</v>
      </c>
      <c r="DF6" s="35">
        <f>DF7</f>
        <v>79.66</v>
      </c>
      <c r="DG6" s="35">
        <f>DG7</f>
        <v>81.99</v>
      </c>
      <c r="DH6" s="35">
        <f t="shared" si="7"/>
        <v>83.6</v>
      </c>
      <c r="DI6" s="35">
        <f t="shared" si="7"/>
        <v>54.51</v>
      </c>
      <c r="DJ6" s="35">
        <f t="shared" si="7"/>
        <v>55.38</v>
      </c>
      <c r="DK6" s="35">
        <f t="shared" si="7"/>
        <v>56.07</v>
      </c>
      <c r="DL6" s="35">
        <f t="shared" si="7"/>
        <v>55.87</v>
      </c>
      <c r="DM6" s="35">
        <f t="shared" si="7"/>
        <v>56.81</v>
      </c>
      <c r="DN6" s="33" t="str">
        <f>IF(DN7="-","【-】","【"&amp;SUBSTITUTE(TEXT(DN7,"#,##0.00"),"-","△")&amp;"】")</f>
        <v>【61.16】</v>
      </c>
      <c r="DO6" s="35">
        <f t="shared" ref="DO6:DX6" si="8">DO7</f>
        <v>55.44</v>
      </c>
      <c r="DP6" s="35">
        <f>DP7</f>
        <v>100</v>
      </c>
      <c r="DQ6" s="35">
        <f>DQ7</f>
        <v>100</v>
      </c>
      <c r="DR6" s="35">
        <f>DR7</f>
        <v>100</v>
      </c>
      <c r="DS6" s="35">
        <f t="shared" si="8"/>
        <v>100</v>
      </c>
      <c r="DT6" s="35">
        <f t="shared" si="8"/>
        <v>36.58</v>
      </c>
      <c r="DU6" s="35">
        <f t="shared" si="8"/>
        <v>40.880000000000003</v>
      </c>
      <c r="DV6" s="35">
        <f t="shared" si="8"/>
        <v>41.24</v>
      </c>
      <c r="DW6" s="35">
        <f t="shared" si="8"/>
        <v>39.020000000000003</v>
      </c>
      <c r="DX6" s="35">
        <f t="shared" si="8"/>
        <v>39.57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0.36</v>
      </c>
      <c r="EF6" s="35">
        <f t="shared" si="9"/>
        <v>0.12</v>
      </c>
      <c r="EG6" s="35">
        <f t="shared" si="9"/>
        <v>0.31</v>
      </c>
      <c r="EH6" s="35">
        <f t="shared" si="9"/>
        <v>0.03</v>
      </c>
      <c r="EI6" s="35">
        <f t="shared" si="9"/>
        <v>0.04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33310</v>
      </c>
      <c r="L7" s="37" t="s">
        <v>96</v>
      </c>
      <c r="M7" s="38">
        <v>1</v>
      </c>
      <c r="N7" s="38">
        <v>12647</v>
      </c>
      <c r="O7" s="39" t="s">
        <v>97</v>
      </c>
      <c r="P7" s="39">
        <v>67.900000000000006</v>
      </c>
      <c r="Q7" s="38">
        <v>14</v>
      </c>
      <c r="R7" s="38">
        <v>21077</v>
      </c>
      <c r="S7" s="37" t="s">
        <v>98</v>
      </c>
      <c r="T7" s="40">
        <v>78.709999999999994</v>
      </c>
      <c r="U7" s="40">
        <v>82.44</v>
      </c>
      <c r="V7" s="40">
        <v>86.46</v>
      </c>
      <c r="W7" s="40">
        <v>79.89</v>
      </c>
      <c r="X7" s="40">
        <v>101.52</v>
      </c>
      <c r="Y7" s="40">
        <v>114.99</v>
      </c>
      <c r="Z7" s="40">
        <v>110.04</v>
      </c>
      <c r="AA7" s="40">
        <v>115</v>
      </c>
      <c r="AB7" s="40">
        <v>110.28</v>
      </c>
      <c r="AC7" s="41">
        <v>111.15</v>
      </c>
      <c r="AD7" s="40">
        <v>114.39</v>
      </c>
      <c r="AE7" s="40">
        <v>74.290000000000006</v>
      </c>
      <c r="AF7" s="40">
        <v>160.44999999999999</v>
      </c>
      <c r="AG7" s="40">
        <v>186.35</v>
      </c>
      <c r="AH7" s="40">
        <v>210.61</v>
      </c>
      <c r="AI7" s="40">
        <v>219.05</v>
      </c>
      <c r="AJ7" s="40">
        <v>75.56</v>
      </c>
      <c r="AK7" s="40">
        <v>68.38</v>
      </c>
      <c r="AL7" s="40">
        <v>66.13</v>
      </c>
      <c r="AM7" s="40">
        <v>70.209999999999994</v>
      </c>
      <c r="AN7" s="40">
        <v>67.7</v>
      </c>
      <c r="AO7" s="40">
        <v>23.61</v>
      </c>
      <c r="AP7" s="40">
        <v>909.93</v>
      </c>
      <c r="AQ7" s="40">
        <v>835.69</v>
      </c>
      <c r="AR7" s="40">
        <v>792.74</v>
      </c>
      <c r="AS7" s="40">
        <v>769.84</v>
      </c>
      <c r="AT7" s="40">
        <v>563.02</v>
      </c>
      <c r="AU7" s="40">
        <v>786.06</v>
      </c>
      <c r="AV7" s="40">
        <v>771.18</v>
      </c>
      <c r="AW7" s="40">
        <v>815.18</v>
      </c>
      <c r="AX7" s="40">
        <v>808.62</v>
      </c>
      <c r="AY7" s="40">
        <v>717.27</v>
      </c>
      <c r="AZ7" s="40">
        <v>494.95</v>
      </c>
      <c r="BA7" s="40">
        <v>276.52999999999997</v>
      </c>
      <c r="BB7" s="40">
        <v>248.25</v>
      </c>
      <c r="BC7" s="40">
        <v>227.86</v>
      </c>
      <c r="BD7" s="40">
        <v>204.29</v>
      </c>
      <c r="BE7" s="40">
        <v>186.99</v>
      </c>
      <c r="BF7" s="40">
        <v>450.91</v>
      </c>
      <c r="BG7" s="40">
        <v>444.01</v>
      </c>
      <c r="BH7" s="40">
        <v>413.29</v>
      </c>
      <c r="BI7" s="40">
        <v>408.48</v>
      </c>
      <c r="BJ7" s="40">
        <v>383.72</v>
      </c>
      <c r="BK7" s="40">
        <v>229.84</v>
      </c>
      <c r="BL7" s="40">
        <v>77.16</v>
      </c>
      <c r="BM7" s="40">
        <v>79.47</v>
      </c>
      <c r="BN7" s="40">
        <v>85.29</v>
      </c>
      <c r="BO7" s="40">
        <v>78.16</v>
      </c>
      <c r="BP7" s="40">
        <v>101.58</v>
      </c>
      <c r="BQ7" s="40">
        <v>103.39</v>
      </c>
      <c r="BR7" s="40">
        <v>96.49</v>
      </c>
      <c r="BS7" s="40">
        <v>101.92</v>
      </c>
      <c r="BT7" s="40">
        <v>98.05</v>
      </c>
      <c r="BU7" s="40">
        <v>100.19</v>
      </c>
      <c r="BV7" s="40">
        <v>110.13</v>
      </c>
      <c r="BW7" s="40">
        <v>22.35</v>
      </c>
      <c r="BX7" s="40">
        <v>21.65</v>
      </c>
      <c r="BY7" s="40">
        <v>20.2</v>
      </c>
      <c r="BZ7" s="40">
        <v>22.04</v>
      </c>
      <c r="CA7" s="40">
        <v>16.78</v>
      </c>
      <c r="CB7" s="40">
        <v>30.96</v>
      </c>
      <c r="CC7" s="40">
        <v>33.229999999999997</v>
      </c>
      <c r="CD7" s="40">
        <v>31.6</v>
      </c>
      <c r="CE7" s="40">
        <v>33.26</v>
      </c>
      <c r="CF7" s="40">
        <v>32.869999999999997</v>
      </c>
      <c r="CG7" s="40">
        <v>19.72</v>
      </c>
      <c r="CH7" s="40">
        <v>41.97</v>
      </c>
      <c r="CI7" s="40">
        <v>37.03</v>
      </c>
      <c r="CJ7" s="40">
        <v>38.18</v>
      </c>
      <c r="CK7" s="40">
        <v>39.4</v>
      </c>
      <c r="CL7" s="40">
        <v>37.97</v>
      </c>
      <c r="CM7" s="40">
        <v>45.51</v>
      </c>
      <c r="CN7" s="40">
        <v>44.67</v>
      </c>
      <c r="CO7" s="40">
        <v>41.71</v>
      </c>
      <c r="CP7" s="40">
        <v>47.02</v>
      </c>
      <c r="CQ7" s="40">
        <v>47.4</v>
      </c>
      <c r="CR7" s="40">
        <v>52.61</v>
      </c>
      <c r="CS7" s="40">
        <v>63.28</v>
      </c>
      <c r="CT7" s="40">
        <v>63.28</v>
      </c>
      <c r="CU7" s="40">
        <v>63.28</v>
      </c>
      <c r="CV7" s="40">
        <v>60.57</v>
      </c>
      <c r="CW7" s="40">
        <v>63.28</v>
      </c>
      <c r="CX7" s="40">
        <v>64.14</v>
      </c>
      <c r="CY7" s="40">
        <v>63.89</v>
      </c>
      <c r="CZ7" s="40">
        <v>64.7</v>
      </c>
      <c r="DA7" s="40">
        <v>65.38</v>
      </c>
      <c r="DB7" s="40">
        <v>68.25</v>
      </c>
      <c r="DC7" s="40">
        <v>77.52</v>
      </c>
      <c r="DD7" s="40">
        <v>76</v>
      </c>
      <c r="DE7" s="40">
        <v>77.77</v>
      </c>
      <c r="DF7" s="40">
        <v>79.66</v>
      </c>
      <c r="DG7" s="40">
        <v>81.99</v>
      </c>
      <c r="DH7" s="40">
        <v>83.6</v>
      </c>
      <c r="DI7" s="40">
        <v>54.51</v>
      </c>
      <c r="DJ7" s="40">
        <v>55.38</v>
      </c>
      <c r="DK7" s="40">
        <v>56.07</v>
      </c>
      <c r="DL7" s="40">
        <v>55.87</v>
      </c>
      <c r="DM7" s="40">
        <v>56.81</v>
      </c>
      <c r="DN7" s="40">
        <v>61.16</v>
      </c>
      <c r="DO7" s="40">
        <v>55.44</v>
      </c>
      <c r="DP7" s="40">
        <v>100</v>
      </c>
      <c r="DQ7" s="40">
        <v>100</v>
      </c>
      <c r="DR7" s="40">
        <v>100</v>
      </c>
      <c r="DS7" s="40">
        <v>100</v>
      </c>
      <c r="DT7" s="40">
        <v>36.58</v>
      </c>
      <c r="DU7" s="40">
        <v>40.880000000000003</v>
      </c>
      <c r="DV7" s="40">
        <v>41.24</v>
      </c>
      <c r="DW7" s="40">
        <v>39.020000000000003</v>
      </c>
      <c r="DX7" s="40">
        <v>39.57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0.36</v>
      </c>
      <c r="EF7" s="40">
        <v>0.12</v>
      </c>
      <c r="EG7" s="40">
        <v>0.31</v>
      </c>
      <c r="EH7" s="40">
        <v>0.03</v>
      </c>
      <c r="EI7" s="40">
        <v>0.04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78.709999999999994</v>
      </c>
      <c r="V11" s="48">
        <f>IF(U6="-",NA(),U6)</f>
        <v>82.44</v>
      </c>
      <c r="W11" s="48">
        <f>IF(V6="-",NA(),V6)</f>
        <v>86.46</v>
      </c>
      <c r="X11" s="48">
        <f>IF(W6="-",NA(),W6)</f>
        <v>79.89</v>
      </c>
      <c r="Y11" s="48">
        <f>IF(X6="-",NA(),X6)</f>
        <v>101.52</v>
      </c>
      <c r="AE11" s="47" t="s">
        <v>23</v>
      </c>
      <c r="AF11" s="48">
        <f>IF(AE6="-",NA(),AE6)</f>
        <v>74.290000000000006</v>
      </c>
      <c r="AG11" s="48">
        <f>IF(AF6="-",NA(),AF6)</f>
        <v>160.44999999999999</v>
      </c>
      <c r="AH11" s="48">
        <f>IF(AG6="-",NA(),AG6)</f>
        <v>186.35</v>
      </c>
      <c r="AI11" s="48">
        <f>IF(AH6="-",NA(),AH6)</f>
        <v>210.61</v>
      </c>
      <c r="AJ11" s="48">
        <f>IF(AI6="-",NA(),AI6)</f>
        <v>219.05</v>
      </c>
      <c r="AP11" s="47" t="s">
        <v>23</v>
      </c>
      <c r="AQ11" s="48">
        <f>IF(AP6="-",NA(),AP6)</f>
        <v>909.93</v>
      </c>
      <c r="AR11" s="48">
        <f>IF(AQ6="-",NA(),AQ6)</f>
        <v>835.69</v>
      </c>
      <c r="AS11" s="48">
        <f>IF(AR6="-",NA(),AR6)</f>
        <v>792.74</v>
      </c>
      <c r="AT11" s="48">
        <f>IF(AS6="-",NA(),AS6)</f>
        <v>769.84</v>
      </c>
      <c r="AU11" s="48">
        <f>IF(AT6="-",NA(),AT6)</f>
        <v>563.02</v>
      </c>
      <c r="BA11" s="47" t="s">
        <v>23</v>
      </c>
      <c r="BB11" s="48">
        <f>IF(BA6="-",NA(),BA6)</f>
        <v>276.52999999999997</v>
      </c>
      <c r="BC11" s="48">
        <f>IF(BB6="-",NA(),BB6)</f>
        <v>248.25</v>
      </c>
      <c r="BD11" s="48">
        <f>IF(BC6="-",NA(),BC6)</f>
        <v>227.86</v>
      </c>
      <c r="BE11" s="48">
        <f>IF(BD6="-",NA(),BD6)</f>
        <v>204.29</v>
      </c>
      <c r="BF11" s="48">
        <f>IF(BE6="-",NA(),BE6)</f>
        <v>186.99</v>
      </c>
      <c r="BL11" s="47" t="s">
        <v>23</v>
      </c>
      <c r="BM11" s="48">
        <f>IF(BL6="-",NA(),BL6)</f>
        <v>77.16</v>
      </c>
      <c r="BN11" s="48">
        <f>IF(BM6="-",NA(),BM6)</f>
        <v>79.47</v>
      </c>
      <c r="BO11" s="48">
        <f>IF(BN6="-",NA(),BN6)</f>
        <v>85.29</v>
      </c>
      <c r="BP11" s="48">
        <f>IF(BO6="-",NA(),BO6)</f>
        <v>78.16</v>
      </c>
      <c r="BQ11" s="48">
        <f>IF(BP6="-",NA(),BP6)</f>
        <v>101.58</v>
      </c>
      <c r="BW11" s="47" t="s">
        <v>23</v>
      </c>
      <c r="BX11" s="48">
        <f>IF(BW6="-",NA(),BW6)</f>
        <v>22.35</v>
      </c>
      <c r="BY11" s="48">
        <f>IF(BX6="-",NA(),BX6)</f>
        <v>21.65</v>
      </c>
      <c r="BZ11" s="48">
        <f>IF(BY6="-",NA(),BY6)</f>
        <v>20.2</v>
      </c>
      <c r="CA11" s="48">
        <f>IF(BZ6="-",NA(),BZ6)</f>
        <v>22.04</v>
      </c>
      <c r="CB11" s="48">
        <f>IF(CA6="-",NA(),CA6)</f>
        <v>16.78</v>
      </c>
      <c r="CH11" s="47" t="s">
        <v>23</v>
      </c>
      <c r="CI11" s="48">
        <f>IF(CH6="-",NA(),CH6)</f>
        <v>41.97</v>
      </c>
      <c r="CJ11" s="48">
        <f>IF(CI6="-",NA(),CI6)</f>
        <v>37.03</v>
      </c>
      <c r="CK11" s="48">
        <f>IF(CJ6="-",NA(),CJ6)</f>
        <v>38.18</v>
      </c>
      <c r="CL11" s="48">
        <f>IF(CK6="-",NA(),CK6)</f>
        <v>39.4</v>
      </c>
      <c r="CM11" s="48">
        <f>IF(CL6="-",NA(),CL6)</f>
        <v>37.97</v>
      </c>
      <c r="CS11" s="47" t="s">
        <v>23</v>
      </c>
      <c r="CT11" s="48">
        <f>IF(CS6="-",NA(),CS6)</f>
        <v>63.28</v>
      </c>
      <c r="CU11" s="48">
        <f>IF(CT6="-",NA(),CT6)</f>
        <v>63.28</v>
      </c>
      <c r="CV11" s="48">
        <f>IF(CU6="-",NA(),CU6)</f>
        <v>63.28</v>
      </c>
      <c r="CW11" s="48">
        <f>IF(CV6="-",NA(),CV6)</f>
        <v>60.57</v>
      </c>
      <c r="CX11" s="48">
        <f>IF(CW6="-",NA(),CW6)</f>
        <v>63.28</v>
      </c>
      <c r="DD11" s="47" t="s">
        <v>23</v>
      </c>
      <c r="DE11" s="48">
        <f>IF(DD6="-",NA(),DD6)</f>
        <v>76</v>
      </c>
      <c r="DF11" s="48">
        <f>IF(DE6="-",NA(),DE6)</f>
        <v>77.77</v>
      </c>
      <c r="DG11" s="48">
        <f>IF(DF6="-",NA(),DF6)</f>
        <v>79.66</v>
      </c>
      <c r="DH11" s="48">
        <f>IF(DG6="-",NA(),DG6)</f>
        <v>81.99</v>
      </c>
      <c r="DI11" s="48">
        <f>IF(DH6="-",NA(),DH6)</f>
        <v>83.6</v>
      </c>
      <c r="DO11" s="47" t="s">
        <v>23</v>
      </c>
      <c r="DP11" s="48">
        <f>IF(DO6="-",NA(),DO6)</f>
        <v>55.44</v>
      </c>
      <c r="DQ11" s="48">
        <f>IF(DP6="-",NA(),DP6)</f>
        <v>100</v>
      </c>
      <c r="DR11" s="48">
        <f>IF(DQ6="-",NA(),DQ6)</f>
        <v>100</v>
      </c>
      <c r="DS11" s="48">
        <f>IF(DR6="-",NA(),DR6)</f>
        <v>100</v>
      </c>
      <c r="DT11" s="48">
        <f>IF(DS6="-",NA(),DS6)</f>
        <v>100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114.99</v>
      </c>
      <c r="V12" s="48">
        <f>IF(Z6="-",NA(),Z6)</f>
        <v>110.04</v>
      </c>
      <c r="W12" s="48">
        <f>IF(AA6="-",NA(),AA6)</f>
        <v>115</v>
      </c>
      <c r="X12" s="48">
        <f>IF(AB6="-",NA(),AB6)</f>
        <v>110.28</v>
      </c>
      <c r="Y12" s="48">
        <f>IF(AC6="-",NA(),AC6)</f>
        <v>111.15</v>
      </c>
      <c r="AE12" s="47" t="s">
        <v>24</v>
      </c>
      <c r="AF12" s="48">
        <f>IF(AJ6="-",NA(),AJ6)</f>
        <v>75.56</v>
      </c>
      <c r="AG12" s="48">
        <f t="shared" ref="AG12:AJ12" si="10">IF(AK6="-",NA(),AK6)</f>
        <v>68.38</v>
      </c>
      <c r="AH12" s="48">
        <f t="shared" si="10"/>
        <v>66.13</v>
      </c>
      <c r="AI12" s="48">
        <f t="shared" si="10"/>
        <v>70.209999999999994</v>
      </c>
      <c r="AJ12" s="48">
        <f t="shared" si="10"/>
        <v>67.7</v>
      </c>
      <c r="AP12" s="47" t="s">
        <v>24</v>
      </c>
      <c r="AQ12" s="48">
        <f>IF(AU6="-",NA(),AU6)</f>
        <v>786.06</v>
      </c>
      <c r="AR12" s="48">
        <f t="shared" ref="AR12:AU12" si="11">IF(AV6="-",NA(),AV6)</f>
        <v>771.18</v>
      </c>
      <c r="AS12" s="48">
        <f t="shared" si="11"/>
        <v>815.18</v>
      </c>
      <c r="AT12" s="48">
        <f t="shared" si="11"/>
        <v>808.62</v>
      </c>
      <c r="AU12" s="48">
        <f t="shared" si="11"/>
        <v>717.27</v>
      </c>
      <c r="BA12" s="47" t="s">
        <v>24</v>
      </c>
      <c r="BB12" s="48">
        <f>IF(BF6="-",NA(),BF6)</f>
        <v>450.91</v>
      </c>
      <c r="BC12" s="48">
        <f t="shared" ref="BC12:BF12" si="12">IF(BG6="-",NA(),BG6)</f>
        <v>444.01</v>
      </c>
      <c r="BD12" s="48">
        <f t="shared" si="12"/>
        <v>413.29</v>
      </c>
      <c r="BE12" s="48">
        <f t="shared" si="12"/>
        <v>408.48</v>
      </c>
      <c r="BF12" s="48">
        <f t="shared" si="12"/>
        <v>383.72</v>
      </c>
      <c r="BL12" s="47" t="s">
        <v>24</v>
      </c>
      <c r="BM12" s="48">
        <f>IF(BQ6="-",NA(),BQ6)</f>
        <v>103.39</v>
      </c>
      <c r="BN12" s="48">
        <f t="shared" ref="BN12:BQ12" si="13">IF(BR6="-",NA(),BR6)</f>
        <v>96.49</v>
      </c>
      <c r="BO12" s="48">
        <f t="shared" si="13"/>
        <v>101.92</v>
      </c>
      <c r="BP12" s="48">
        <f t="shared" si="13"/>
        <v>98.05</v>
      </c>
      <c r="BQ12" s="48">
        <f t="shared" si="13"/>
        <v>100.19</v>
      </c>
      <c r="BW12" s="47" t="s">
        <v>24</v>
      </c>
      <c r="BX12" s="48">
        <f>IF(CB6="-",NA(),CB6)</f>
        <v>30.96</v>
      </c>
      <c r="BY12" s="48">
        <f t="shared" ref="BY12:CB12" si="14">IF(CC6="-",NA(),CC6)</f>
        <v>33.229999999999997</v>
      </c>
      <c r="BZ12" s="48">
        <f t="shared" si="14"/>
        <v>31.6</v>
      </c>
      <c r="CA12" s="48">
        <f t="shared" si="14"/>
        <v>33.26</v>
      </c>
      <c r="CB12" s="48">
        <f t="shared" si="14"/>
        <v>32.869999999999997</v>
      </c>
      <c r="CH12" s="47" t="s">
        <v>24</v>
      </c>
      <c r="CI12" s="48">
        <f>IF(CM6="-",NA(),CM6)</f>
        <v>45.51</v>
      </c>
      <c r="CJ12" s="48">
        <f t="shared" ref="CJ12:CM12" si="15">IF(CN6="-",NA(),CN6)</f>
        <v>44.67</v>
      </c>
      <c r="CK12" s="48">
        <f t="shared" si="15"/>
        <v>41.71</v>
      </c>
      <c r="CL12" s="48">
        <f t="shared" si="15"/>
        <v>47.02</v>
      </c>
      <c r="CM12" s="48">
        <f t="shared" si="15"/>
        <v>47.4</v>
      </c>
      <c r="CS12" s="47" t="s">
        <v>24</v>
      </c>
      <c r="CT12" s="48">
        <f>IF(CX6="-",NA(),CX6)</f>
        <v>64.14</v>
      </c>
      <c r="CU12" s="48">
        <f t="shared" ref="CU12:CX12" si="16">IF(CY6="-",NA(),CY6)</f>
        <v>63.89</v>
      </c>
      <c r="CV12" s="48">
        <f t="shared" si="16"/>
        <v>64.7</v>
      </c>
      <c r="CW12" s="48">
        <f t="shared" si="16"/>
        <v>65.38</v>
      </c>
      <c r="CX12" s="48">
        <f t="shared" si="16"/>
        <v>68.25</v>
      </c>
      <c r="DD12" s="47" t="s">
        <v>24</v>
      </c>
      <c r="DE12" s="48">
        <f>IF(DI6="-",NA(),DI6)</f>
        <v>54.51</v>
      </c>
      <c r="DF12" s="48">
        <f t="shared" ref="DF12:DI12" si="17">IF(DJ6="-",NA(),DJ6)</f>
        <v>55.38</v>
      </c>
      <c r="DG12" s="48">
        <f t="shared" si="17"/>
        <v>56.07</v>
      </c>
      <c r="DH12" s="48">
        <f t="shared" si="17"/>
        <v>55.87</v>
      </c>
      <c r="DI12" s="48">
        <f t="shared" si="17"/>
        <v>56.81</v>
      </c>
      <c r="DO12" s="47" t="s">
        <v>24</v>
      </c>
      <c r="DP12" s="48">
        <f>IF(DT6="-",NA(),DT6)</f>
        <v>36.58</v>
      </c>
      <c r="DQ12" s="48">
        <f t="shared" ref="DQ12:DT12" si="18">IF(DU6="-",NA(),DU6)</f>
        <v>40.880000000000003</v>
      </c>
      <c r="DR12" s="48">
        <f t="shared" si="18"/>
        <v>41.24</v>
      </c>
      <c r="DS12" s="48">
        <f t="shared" si="18"/>
        <v>39.020000000000003</v>
      </c>
      <c r="DT12" s="48">
        <f t="shared" si="18"/>
        <v>39.57</v>
      </c>
      <c r="DZ12" s="47" t="s">
        <v>24</v>
      </c>
      <c r="EA12" s="48">
        <f>IF(EE6="-",NA(),EE6)</f>
        <v>0.36</v>
      </c>
      <c r="EB12" s="48">
        <f t="shared" ref="EB12:EE12" si="19">IF(EF6="-",NA(),EF6)</f>
        <v>0.12</v>
      </c>
      <c r="EC12" s="48">
        <f t="shared" si="19"/>
        <v>0.31</v>
      </c>
      <c r="ED12" s="48">
        <f t="shared" si="19"/>
        <v>0.03</v>
      </c>
      <c r="EE12" s="48">
        <f t="shared" si="19"/>
        <v>0.04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北茨城市</cp:lastModifiedBy>
  <cp:lastPrinted>2025-01-30T01:19:40Z</cp:lastPrinted>
  <dcterms:created xsi:type="dcterms:W3CDTF">2024-12-11T05:21:15Z</dcterms:created>
  <dcterms:modified xsi:type="dcterms:W3CDTF">2025-01-30T01:24:29Z</dcterms:modified>
  <cp:category/>
</cp:coreProperties>
</file>