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61MERgkbHDvyyCPAJ57sJKbGZegHXUXOUF8VfPd5tgy5BgAlN8S81oDcrgFSZFBHinXRqHT4KH4PBnJbBykAgQ==" workbookSaltValue="vke9SAhruWKBCXcuUXLPPw=="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<sst xmlns="http://schemas.openxmlformats.org/spreadsheetml/2006/main" count="228" uniqueCount="111">
  <si>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</si>
  <si>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</si>
  <si>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</si>
  <si>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</si>
  <si>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</si>
  <si>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</si>
  <si>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</si>
  <si>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</si>
  <si>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</si>
  <si>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</si>
  <si>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</si>
  <si>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</si>
  <si>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</si>
  <si>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</si>
  <si>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</si>
  <si>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</si>
  <si>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</si>
  <si>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</si>
  <si>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</si>
  <si>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</si>
  <si>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</si>
  <si>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</si>
  <si>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</si>
  <si>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</si>
  <si>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</si>
  <si>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</si>
  <si>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</si>
  <si>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</si>
  <si>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</si>
  <si>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t>①新設配水場の建設に伴う配水池や配水管の完成に伴い、有形固定資産減価償却率は昨年度に比べて大きく低下し、類似団体平均と比べても大きく下回った結果となった。
②類似団体と比べると依然として低い水準であるが、数値は増加傾向であり、今後も法定耐用年数を超えた管路は増加していく見込みである。老朽管更新計画に沿って計画的に管路の更新を行っていく。
③管路更新率は類似団体平均と比べると低い水準となっている。今後も配水場の建設のため同水準となることが予想されるが、引き続き計画的に管路の更新を行っていく。</t>
    <rPh sb="1" eb="3">
      <t>シンセツ</t>
    </rPh>
    <rPh sb="3" eb="6">
      <t>ハイス</t>
    </rPh>
    <rPh sb="7" eb="9">
      <t>ケンセツ</t>
    </rPh>
    <rPh sb="10" eb="11">
      <t>トモナ</t>
    </rPh>
    <rPh sb="12" eb="15">
      <t>ハイスイチ</t>
    </rPh>
    <rPh sb="16" eb="19">
      <t>ハイスイカン</t>
    </rPh>
    <rPh sb="20" eb="22">
      <t>カンセイ</t>
    </rPh>
    <rPh sb="26" eb="32">
      <t>ユウケイコテ</t>
    </rPh>
    <rPh sb="32" eb="38">
      <t>ゲンカショ</t>
    </rPh>
    <rPh sb="38" eb="41">
      <t>サクネンド</t>
    </rPh>
    <rPh sb="42" eb="43">
      <t>クラ</t>
    </rPh>
    <rPh sb="45" eb="46">
      <t>オオ</t>
    </rPh>
    <rPh sb="48" eb="50">
      <t>テイカ</t>
    </rPh>
    <rPh sb="52" eb="59">
      <t>ルイジダン</t>
    </rPh>
    <rPh sb="59" eb="60">
      <t>クラ</t>
    </rPh>
    <rPh sb="63" eb="64">
      <t>オオ</t>
    </rPh>
    <rPh sb="66" eb="68">
      <t>シタマワ</t>
    </rPh>
    <rPh sb="70" eb="72">
      <t>ケッカ</t>
    </rPh>
    <rPh sb="177" eb="179">
      <t>ルイジ</t>
    </rPh>
    <rPh sb="179" eb="181">
      <t>ダンタイ</t>
    </rPh>
    <rPh sb="181" eb="183">
      <t>ヘイキン</t>
    </rPh>
    <rPh sb="184" eb="185">
      <t>クラ</t>
    </rPh>
    <rPh sb="199" eb="201">
      <t>コンゴ</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</si>
  <si>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</si>
  <si>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</si>
  <si>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</si>
  <si>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</si>
  <si>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</si>
  <si>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</si>
  <si>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</si>
  <si>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</si>
  <si>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</si>
  <si>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</si>
  <si>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</si>
  <si>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</si>
  <si>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</si>
  <si>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</si>
  <si>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</si>
  <si>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</si>
  <si>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</si>
  <si>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</si>
  <si>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</si>
  <si>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</si>
  <si>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</si>
  <si>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</si>
  <si>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</si>
  <si>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</si>
  <si>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</si>
  <si>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</si>
  <si>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</si>
  <si>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</si>
  <si>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</si>
  <si>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</si>
  <si>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</si>
  <si>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</si>
  <si>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</si>
  <si>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</si>
  <si>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</si>
  <si>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</si>
  <si>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</si>
  <si>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</si>
  <si>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</si>
  <si>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</si>
  <si>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</si>
  <si>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</si>
  <si>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</si>
  <si>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</si>
  <si>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</si>
  <si>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</si>
  <si>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</si>
  <si>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</si>
  <si>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</si>
  <si>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</si>
  <si>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</si>
  <si>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</si>
  <si>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</si>
  <si>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</si>
  <si>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</si>
  <si>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</si>
  <si>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</si>
  <si>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</si>
  <si>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</si>
  <si>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</si>
  <si>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</si>
  <si>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</si>
  <si>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</si>
  <si>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</si>
  <si>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</si>
  <si>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鹿嶋市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</si>
  <si>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</si>
  <si>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</si>
  <si>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</si>
  <si>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</si>
  <si>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</si>
  <si>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</si>
  <si>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</si>
  <si>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</si>
  <si>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</si>
  <si>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</si>
  <si>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</si>
  <si>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</si>
  <si>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</si>
  <si>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①企業など大口利用者の水需要の増により、数値は昨年に比べて向上し、類似団体平均も上回っている。
②累積欠損金は発生していない。
③新設配水場の建設に伴う工事費等の支払いが４月となったため、多額の未払金が発生したため、昨年度に比べて流動比率も大きく低下した。
④新設配水場の建設に伴い、令和５年度には1,681百万円の企業債借入を行ったため、昨年度比べて比率は増加した。また、類似団体平均値も上回る結果となった。
⑤給水収益が昨年度に比べて増加したため、料金回収率も向上し、類似団体平均も上回る結果となった。これら給水収益の増加の主な要因は工場などの大口利用者の利用量増によるものである。
⑥年間総有収水量が増加したため、給水原価は減少した。しかし、類似団体と比べると依然高い数値のままである。これは、給水人口密度が低いことから、配水管の延長が長くなり、経常費用が割高となる傾向があるためである。しかし、経営としては黒字が続いているので、現在の水準は適正であると考える。
⑦1日平均配水量が増加したため、昨年に比べて施設利用率は増加した。
⑧漏水などの無収水量の増加により、有収率は減少した。しかし、類似団体平均は上回っている。</t>
    <rPh sb="1" eb="3">
      <t>キギョウ</t>
    </rPh>
    <rPh sb="5" eb="7">
      <t>オオグチ</t>
    </rPh>
    <rPh sb="7" eb="10">
      <t>リヨウシャ</t>
    </rPh>
    <rPh sb="11" eb="15">
      <t>ミズジ</t>
    </rPh>
    <rPh sb="15" eb="16">
      <t>ゾウ</t>
    </rPh>
    <rPh sb="20" eb="22">
      <t>スウチ</t>
    </rPh>
    <rPh sb="23" eb="25">
      <t>サクネン</t>
    </rPh>
    <rPh sb="26" eb="27">
      <t>クラ</t>
    </rPh>
    <rPh sb="29" eb="31">
      <t>コウジョウ</t>
    </rPh>
    <rPh sb="33" eb="37">
      <t>ルイジ</t>
    </rPh>
    <rPh sb="37" eb="39">
      <t>ヘイキン</t>
    </rPh>
    <rPh sb="40" eb="42">
      <t>ウワマワ</t>
    </rPh>
    <rPh sb="49" eb="51">
      <t>ルイセキ</t>
    </rPh>
    <rPh sb="51" eb="55">
      <t>ケッソン</t>
    </rPh>
    <rPh sb="55" eb="57">
      <t>ハッセイ</t>
    </rPh>
    <rPh sb="65" eb="67">
      <t>シンセツ</t>
    </rPh>
    <rPh sb="67" eb="71">
      <t>ハイスイ</t>
    </rPh>
    <rPh sb="71" eb="73">
      <t>ケンセツ</t>
    </rPh>
    <rPh sb="74" eb="75">
      <t>トモナ</t>
    </rPh>
    <rPh sb="76" eb="79">
      <t>コウジヒ</t>
    </rPh>
    <rPh sb="79" eb="80">
      <t>トウ</t>
    </rPh>
    <rPh sb="81" eb="83">
      <t>シハラ</t>
    </rPh>
    <rPh sb="86" eb="87">
      <t>ガツ</t>
    </rPh>
    <rPh sb="94" eb="96">
      <t>タガク</t>
    </rPh>
    <rPh sb="97" eb="100">
      <t>ミバライキン</t>
    </rPh>
    <rPh sb="101" eb="103">
      <t>ハッセイ</t>
    </rPh>
    <rPh sb="108" eb="111">
      <t>サクネンド</t>
    </rPh>
    <rPh sb="112" eb="113">
      <t>クラ</t>
    </rPh>
    <rPh sb="115" eb="120">
      <t>リュウド</t>
    </rPh>
    <rPh sb="120" eb="121">
      <t>オオ</t>
    </rPh>
    <rPh sb="123" eb="125">
      <t>テイカ</t>
    </rPh>
    <rPh sb="130" eb="135">
      <t>シンセツハ</t>
    </rPh>
    <rPh sb="136" eb="138">
      <t>ケンセツ</t>
    </rPh>
    <rPh sb="142" eb="144">
      <t>レイワ</t>
    </rPh>
    <rPh sb="145" eb="147">
      <t>ネンド</t>
    </rPh>
    <rPh sb="154" eb="157">
      <t>ヒャクマンエン</t>
    </rPh>
    <rPh sb="158" eb="161">
      <t>キギ</t>
    </rPh>
    <rPh sb="161" eb="163">
      <t>カリイレ</t>
    </rPh>
    <rPh sb="164" eb="165">
      <t>オコナ</t>
    </rPh>
    <rPh sb="170" eb="173">
      <t>サクネンド</t>
    </rPh>
    <rPh sb="173" eb="174">
      <t>クラ</t>
    </rPh>
    <rPh sb="176" eb="178">
      <t>ヒリツ</t>
    </rPh>
    <rPh sb="179" eb="181">
      <t>ゾウカ</t>
    </rPh>
    <rPh sb="187" eb="191">
      <t>ルイジ団</t>
    </rPh>
    <rPh sb="191" eb="194">
      <t>ヘイキンチ</t>
    </rPh>
    <rPh sb="195" eb="197">
      <t>ウワマワ</t>
    </rPh>
    <rPh sb="198" eb="200">
      <t>ケッカ</t>
    </rPh>
    <rPh sb="207" eb="212">
      <t>キュウスイ</t>
    </rPh>
    <rPh sb="212" eb="215">
      <t>サクネンド</t>
    </rPh>
    <rPh sb="216" eb="217">
      <t>クラ</t>
    </rPh>
    <rPh sb="219" eb="221">
      <t>ゾウカ</t>
    </rPh>
    <rPh sb="226" eb="232">
      <t>リョウキンカ</t>
    </rPh>
    <rPh sb="232" eb="234">
      <t>コウジョウ</t>
    </rPh>
    <rPh sb="236" eb="243">
      <t>ルイジダン</t>
    </rPh>
    <rPh sb="243" eb="245">
      <t>ウワマワ</t>
    </rPh>
    <rPh sb="246" eb="248">
      <t>ケッカ</t>
    </rPh>
    <rPh sb="256" eb="261">
      <t>キュウスイ</t>
    </rPh>
    <rPh sb="261" eb="263">
      <t>ゾウカ</t>
    </rPh>
    <rPh sb="264" eb="265">
      <t>オモ</t>
    </rPh>
    <rPh sb="266" eb="268">
      <t>ヨウイン</t>
    </rPh>
    <rPh sb="269" eb="271">
      <t>コウジョウ</t>
    </rPh>
    <rPh sb="274" eb="276">
      <t>オオグチ</t>
    </rPh>
    <rPh sb="276" eb="279">
      <t>リヨウシャ</t>
    </rPh>
    <rPh sb="280" eb="282">
      <t>リヨウ</t>
    </rPh>
    <rPh sb="282" eb="283">
      <t>リョウ</t>
    </rPh>
    <rPh sb="283" eb="284">
      <t>ゾウ</t>
    </rPh>
    <rPh sb="295" eb="297">
      <t>ネンカン</t>
    </rPh>
    <rPh sb="297" eb="298">
      <t>ソウ</t>
    </rPh>
    <rPh sb="298" eb="302">
      <t>ユウシュウスイリョウ</t>
    </rPh>
    <rPh sb="310" eb="314">
      <t>キュウス</t>
    </rPh>
    <rPh sb="315" eb="317">
      <t>ゲンショウ</t>
    </rPh>
    <rPh sb="324" eb="328">
      <t>ルイジ</t>
    </rPh>
    <rPh sb="329" eb="330">
      <t>クラ</t>
    </rPh>
    <rPh sb="333" eb="335">
      <t>イゼン</t>
    </rPh>
    <rPh sb="335" eb="336">
      <t>タカ</t>
    </rPh>
    <rPh sb="337" eb="339">
      <t>スウチ</t>
    </rPh>
    <rPh sb="437" eb="438">
      <t>ニチ</t>
    </rPh>
    <rPh sb="438" eb="440">
      <t>ヘイキン</t>
    </rPh>
    <rPh sb="440" eb="442">
      <t>ハイスイ</t>
    </rPh>
    <rPh sb="442" eb="443">
      <t>リョウ</t>
    </rPh>
    <rPh sb="444" eb="446">
      <t>ゾウカ</t>
    </rPh>
    <rPh sb="451" eb="453">
      <t>サクネン</t>
    </rPh>
    <rPh sb="454" eb="455">
      <t>クラ</t>
    </rPh>
    <rPh sb="457" eb="459">
      <t>シセツ</t>
    </rPh>
    <rPh sb="459" eb="462">
      <t>リヨウリツ</t>
    </rPh>
    <rPh sb="463" eb="465">
      <t>ゾウカ</t>
    </rPh>
    <rPh sb="470" eb="472">
      <t>ロウスイ</t>
    </rPh>
    <rPh sb="475" eb="479">
      <t>ムシュウ</t>
    </rPh>
    <rPh sb="480" eb="482">
      <t>ゾウカ</t>
    </rPh>
    <rPh sb="486" eb="489">
      <t>ユウシュウリツ</t>
    </rPh>
    <rPh sb="490" eb="492">
      <t>ゲンショウ</t>
    </rPh>
    <rPh sb="499" eb="503">
      <t>ルイジ</t>
    </rPh>
    <rPh sb="503" eb="505">
      <t>ヘイキン</t>
    </rPh>
    <phoneticPr fontId="1"/>
  </si>
  <si>
    <t>　経常収支比率は常に100％を上回っており、その他の指数を見てみても、経営の状況は健全だと言える。しかし、令和４年度より着手している新設配水場の建設に伴い、施設整備に係る投資額が増大しているため、流動比率や企業債残高対給水収益比率に影響を及ぼしているところである。本市の給水収益は企業などの大口利用者の利用量に影響される部分が大きいため、企業などの水需要の動向と投資による各指標への影響は今後注視していく必要がある。
　老朽化については、法定耐用年数を超えた管路は増加の一方であるが、管路の更新率は類似団体の平均を下回っている状況である。老朽管更新計画に基づいて計画的に管路の更新を行っていく予定である。</t>
    <rPh sb="53" eb="55">
      <t>レイワ</t>
    </rPh>
    <rPh sb="56" eb="58">
      <t>ネンド</t>
    </rPh>
    <rPh sb="60" eb="66">
      <t>チャクシュシ</t>
    </rPh>
    <rPh sb="66" eb="68">
      <t>シンセツ</t>
    </rPh>
    <rPh sb="68" eb="71">
      <t>ハイス</t>
    </rPh>
    <rPh sb="72" eb="74">
      <t>ケンセツ</t>
    </rPh>
    <rPh sb="98" eb="100">
      <t>リュウドウ</t>
    </rPh>
    <rPh sb="100" eb="102">
      <t>ヒリツ</t>
    </rPh>
    <rPh sb="103" eb="106">
      <t>キギ</t>
    </rPh>
    <rPh sb="106" eb="108">
      <t>ザンダカ</t>
    </rPh>
    <rPh sb="108" eb="109">
      <t>タイ</t>
    </rPh>
    <rPh sb="109" eb="113">
      <t>キュウス</t>
    </rPh>
    <rPh sb="113" eb="115">
      <t>ヒリツ</t>
    </rPh>
    <rPh sb="116" eb="118">
      <t>エイキョウ</t>
    </rPh>
    <rPh sb="119" eb="120">
      <t>オヨ</t>
    </rPh>
    <rPh sb="132" eb="134">
      <t>ホンシ</t>
    </rPh>
    <rPh sb="135" eb="140">
      <t>キュウスイ</t>
    </rPh>
    <rPh sb="140" eb="142">
      <t>キギョウ</t>
    </rPh>
    <rPh sb="145" eb="147">
      <t>オオグチ</t>
    </rPh>
    <rPh sb="147" eb="150">
      <t>リヨウシャ</t>
    </rPh>
    <rPh sb="151" eb="153">
      <t>リヨウ</t>
    </rPh>
    <rPh sb="153" eb="154">
      <t>リョウ</t>
    </rPh>
    <rPh sb="155" eb="157">
      <t>エイキョウ</t>
    </rPh>
    <rPh sb="163" eb="164">
      <t>オオ</t>
    </rPh>
    <rPh sb="194" eb="196">
      <t>コンゴ</t>
    </rPh>
    <rPh sb="296" eb="29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</si>
</sst>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0.08</c:v>
                </c:pt>
                <c:pt idx="1">
                  <c:v>0.15</c:v>
                </c:pt>
                <c:pt idx="2">
                  <c:v>0.14000000000000001</c:v>
                </c:pt>
                <c:pt idx="3">
                  <c:v>0.06</c:v>
                </c:pt>
                <c:pt idx="4">
                  <c:v>0.11</c:v>
                </c:pt>
              </c:numCache>
            </c:numRef>
          </c:val>
          <c:extLst>
            <c:ext xmlns:c16="http://schemas.microsoft.com/office/drawing/2014/chart" uri="{C3380CC4-5D6E-409C-BE32-E72D297353CC}">
              <c16:uniqueId val="{00000000-25E8-4649-8E9A-31C100B97F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5E8-4649-8E9A-31C100B97F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52.65</c:v>
                </c:pt>
                <c:pt idx="1">
                  <c:v>70.62</c:v>
                </c:pt>
                <c:pt idx="2">
                  <c:v>82.81</c:v>
                </c:pt>
                <c:pt idx="3">
                  <c:v>77.23</c:v>
                </c:pt>
                <c:pt idx="4">
                  <c:v>79.88</c:v>
                </c:pt>
              </c:numCache>
            </c:numRef>
          </c:val>
          <c:extLst>
            <c:ext xmlns:c16="http://schemas.microsoft.com/office/drawing/2014/chart" uri="{C3380CC4-5D6E-409C-BE32-E72D297353CC}">
              <c16:uniqueId val="{00000000-5F23-4C6B-A3F6-D94C32EE07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F23-4C6B-A3F6-D94C32EE07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88.28</c:v>
                </c:pt>
                <c:pt idx="1">
                  <c:v>86.68</c:v>
                </c:pt>
                <c:pt idx="2">
                  <c:v>87.22</c:v>
                </c:pt>
                <c:pt idx="3">
                  <c:v>87.83</c:v>
                </c:pt>
                <c:pt idx="4">
                  <c:v>87.11</c:v>
                </c:pt>
              </c:numCache>
            </c:numRef>
          </c:val>
          <c:extLst>
            <c:ext xmlns:c16="http://schemas.microsoft.com/office/drawing/2014/chart" uri="{C3380CC4-5D6E-409C-BE32-E72D297353CC}">
              <c16:uniqueId val="{00000000-AE3E-47B4-A551-03045F599B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AE3E-47B4-A551-03045F599B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108.81</c:v>
                </c:pt>
                <c:pt idx="1">
                  <c:v>101.13</c:v>
                </c:pt>
                <c:pt idx="2">
                  <c:v>115.12</c:v>
                </c:pt>
                <c:pt idx="3">
                  <c:v>111.75</c:v>
                </c:pt>
                <c:pt idx="4">
                  <c:v>112.87</c:v>
                </c:pt>
              </c:numCache>
            </c:numRef>
          </c:val>
          <c:extLst>
            <c:ext xmlns:c16="http://schemas.microsoft.com/office/drawing/2014/chart" uri="{C3380CC4-5D6E-409C-BE32-E72D297353CC}">
              <c16:uniqueId val="{00000000-7262-4033-94E0-1CC8D2E600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262-4033-94E0-1CC8D2E600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49.57</c:v>
                </c:pt>
                <c:pt idx="1">
                  <c:v>51.06</c:v>
                </c:pt>
                <c:pt idx="2">
                  <c:v>52.41</c:v>
                </c:pt>
                <c:pt idx="3">
                  <c:v>53.36</c:v>
                </c:pt>
                <c:pt idx="4">
                  <c:v>47.12</c:v>
                </c:pt>
              </c:numCache>
            </c:numRef>
          </c:val>
          <c:extLst>
            <c:ext xmlns:c16="http://schemas.microsoft.com/office/drawing/2014/chart" uri="{C3380CC4-5D6E-409C-BE32-E72D297353CC}">
              <c16:uniqueId val="{00000000-CF5C-4CFB-8C8C-20EAF1CE16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CF5C-4CFB-8C8C-20EAF1CE16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11.08</c:v>
                </c:pt>
                <c:pt idx="1">
                  <c:v>14.14</c:v>
                </c:pt>
                <c:pt idx="2">
                  <c:v>15.72</c:v>
                </c:pt>
                <c:pt idx="3">
                  <c:v>18.22</c:v>
                </c:pt>
                <c:pt idx="4">
                  <c:v>20.97</c:v>
                </c:pt>
              </c:numCache>
            </c:numRef>
          </c:val>
          <c:extLst>
            <c:ext xmlns:c16="http://schemas.microsoft.com/office/drawing/2014/chart" uri="{C3380CC4-5D6E-409C-BE32-E72D297353CC}">
              <c16:uniqueId val="{00000000-0997-4C56-A717-C1E2792648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0997-4C56-A717-C1E2792648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8F-4C80-A923-20D6816FB2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68F-4C80-A923-20D6816FB2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665.21</c:v>
                </c:pt>
                <c:pt idx="1">
                  <c:v>659.41</c:v>
                </c:pt>
                <c:pt idx="2">
                  <c:v>445.49</c:v>
                </c:pt>
                <c:pt idx="3">
                  <c:v>458.82</c:v>
                </c:pt>
                <c:pt idx="4">
                  <c:v>255.59</c:v>
                </c:pt>
              </c:numCache>
            </c:numRef>
          </c:val>
          <c:extLst>
            <c:ext xmlns:c16="http://schemas.microsoft.com/office/drawing/2014/chart" uri="{C3380CC4-5D6E-409C-BE32-E72D297353CC}">
              <c16:uniqueId val="{00000000-23BB-4297-B061-2B9C9567A7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3BB-4297-B061-2B9C9567A7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273.69</c:v>
                </c:pt>
                <c:pt idx="1">
                  <c:v>275.17</c:v>
                </c:pt>
                <c:pt idx="2">
                  <c:v>226.58</c:v>
                </c:pt>
                <c:pt idx="3">
                  <c:v>253.09</c:v>
                </c:pt>
                <c:pt idx="4">
                  <c:v>336.52</c:v>
                </c:pt>
              </c:numCache>
            </c:numRef>
          </c:val>
          <c:extLst>
            <c:ext xmlns:c16="http://schemas.microsoft.com/office/drawing/2014/chart" uri="{C3380CC4-5D6E-409C-BE32-E72D297353CC}">
              <c16:uniqueId val="{00000000-6D1E-4895-8BE5-BA45F61C3F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D1E-4895-8BE5-BA45F61C3F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99.47</c:v>
                </c:pt>
                <c:pt idx="1">
                  <c:v>96.82</c:v>
                </c:pt>
                <c:pt idx="2">
                  <c:v>111.41</c:v>
                </c:pt>
                <c:pt idx="3">
                  <c:v>107.06</c:v>
                </c:pt>
                <c:pt idx="4">
                  <c:v>108.18</c:v>
                </c:pt>
              </c:numCache>
            </c:numRef>
          </c:val>
          <c:extLst>
            <c:ext xmlns:c16="http://schemas.microsoft.com/office/drawing/2014/chart" uri="{C3380CC4-5D6E-409C-BE32-E72D297353CC}">
              <c16:uniqueId val="{00000000-A107-43A5-84F6-32445FE00D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A107-43A5-84F6-32445FE00D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250.17</c:v>
                </c:pt>
                <c:pt idx="1">
                  <c:v>254.06</c:v>
                </c:pt>
                <c:pt idx="2">
                  <c:v>223.09</c:v>
                </c:pt>
                <c:pt idx="3">
                  <c:v>233.5</c:v>
                </c:pt>
                <c:pt idx="4">
                  <c:v>231.07</c:v>
                </c:pt>
              </c:numCache>
            </c:numRef>
          </c:val>
          <c:extLst>
            <c:ext xmlns:c16="http://schemas.microsoft.com/office/drawing/2014/chart" uri="{C3380CC4-5D6E-409C-BE32-E72D297353CC}">
              <c16:uniqueId val="{00000000-7F88-4182-BE37-BD53E4E137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7F88-4182-BE37-BD53E4E137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鹿嶋市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9</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A4</v>
      </c>
      <c r="X8" s="42"/>
      <c r="Y8" s="42"/>
      <c r="Z8" s="42"/>
      <c r="AA8" s="42"/>
      <c r="AB8" s="42"/>
      <c r="AC8" s="42"/>
      <c r="AD8" s="42" t="str">
        <f>データ!$M$6</f>
        <v>非設置</v>
      </c>
      <c r="AE8" s="42"/>
      <c r="AF8" s="42"/>
      <c r="AG8" s="42"/>
      <c r="AH8" s="42"/>
      <c r="AI8" s="42"/>
      <c r="AJ8" s="42"/>
      <c r="AK8" s="2"/>
      <c r="AL8" s="43">
        <f>データ!$R$6</f>
        <v>65797</v>
      </c>
      <c r="AM8" s="43"/>
      <c r="AN8" s="43"/>
      <c r="AO8" s="43"/>
      <c r="AP8" s="43"/>
      <c r="AQ8" s="43"/>
      <c r="AR8" s="43"/>
      <c r="AS8" s="43"/>
      <c r="AT8" s="44">
        <f>データ!$S$6</f>
        <v>106.04</v>
      </c>
      <c r="AU8" s="45"/>
      <c r="AV8" s="45"/>
      <c r="AW8" s="45"/>
      <c r="AX8" s="45"/>
      <c r="AY8" s="45"/>
      <c r="AZ8" s="45"/>
      <c r="BA8" s="45"/>
      <c r="BB8" s="46">
        <f>データ!$T$6</f>
        <v>620.49</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27</v>
      </c>
      <c r="AM9" s="35"/>
      <c r="AN9" s="35"/>
      <c r="AO9" s="35"/>
      <c r="AP9" s="35"/>
      <c r="AQ9" s="35"/>
      <c r="AR9" s="35"/>
      <c r="AS9" s="35"/>
      <c r="AT9" s="32" t="s">
        <v>30</v>
      </c>
      <c r="AU9" s="33"/>
      <c r="AV9" s="33"/>
      <c r="AW9" s="33"/>
      <c r="AX9" s="33"/>
      <c r="AY9" s="33"/>
      <c r="AZ9" s="33"/>
      <c r="BA9" s="33"/>
      <c r="BB9" s="35" t="s">
        <v>14</v>
      </c>
      <c r="BC9" s="35"/>
      <c r="BD9" s="35"/>
      <c r="BE9" s="35"/>
      <c r="BF9" s="35"/>
      <c r="BG9" s="35"/>
      <c r="BH9" s="35"/>
      <c r="BI9" s="35"/>
      <c r="BJ9" s="3"/>
      <c r="BK9" s="3"/>
      <c r="BL9" s="51" t="s">
        <v>31</v>
      </c>
      <c r="BM9" s="52"/>
      <c r="BN9" s="53" t="s">
        <v>33</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51.48</v>
      </c>
      <c r="J10" s="45"/>
      <c r="K10" s="45"/>
      <c r="L10" s="45"/>
      <c r="M10" s="45"/>
      <c r="N10" s="45"/>
      <c r="O10" s="55"/>
      <c r="P10" s="46">
        <f>データ!$P$6</f>
        <v>81.489999999999995</v>
      </c>
      <c r="Q10" s="46"/>
      <c r="R10" s="46"/>
      <c r="S10" s="46"/>
      <c r="T10" s="46"/>
      <c r="U10" s="46"/>
      <c r="V10" s="46"/>
      <c r="W10" s="43">
        <f>データ!$Q$6</f>
        <v>3905</v>
      </c>
      <c r="X10" s="43"/>
      <c r="Y10" s="43"/>
      <c r="Z10" s="43"/>
      <c r="AA10" s="43"/>
      <c r="AB10" s="43"/>
      <c r="AC10" s="43"/>
      <c r="AD10" s="2"/>
      <c r="AE10" s="2"/>
      <c r="AF10" s="2"/>
      <c r="AG10" s="2"/>
      <c r="AH10" s="2"/>
      <c r="AI10" s="2"/>
      <c r="AJ10" s="2"/>
      <c r="AK10" s="2"/>
      <c r="AL10" s="43">
        <f>データ!$U$6</f>
        <v>53371</v>
      </c>
      <c r="AM10" s="43"/>
      <c r="AN10" s="43"/>
      <c r="AO10" s="43"/>
      <c r="AP10" s="43"/>
      <c r="AQ10" s="43"/>
      <c r="AR10" s="43"/>
      <c r="AS10" s="43"/>
      <c r="AT10" s="44">
        <f>データ!$V$6</f>
        <v>106.04</v>
      </c>
      <c r="AU10" s="45"/>
      <c r="AV10" s="45"/>
      <c r="AW10" s="45"/>
      <c r="AX10" s="45"/>
      <c r="AY10" s="45"/>
      <c r="AZ10" s="45"/>
      <c r="BA10" s="45"/>
      <c r="BB10" s="46">
        <f>データ!$W$6</f>
        <v>503.31</v>
      </c>
      <c r="BC10" s="46"/>
      <c r="BD10" s="46"/>
      <c r="BE10" s="46"/>
      <c r="BF10" s="46"/>
      <c r="BG10" s="46"/>
      <c r="BH10" s="46"/>
      <c r="BI10" s="46"/>
      <c r="BJ10" s="2"/>
      <c r="BK10" s="2"/>
      <c r="BL10" s="56" t="s">
        <v>35</v>
      </c>
      <c r="BM10" s="57"/>
      <c r="BN10" s="58" t="s">
        <v>36</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37</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39</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40</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109</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42</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29</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43</v>
      </c>
      <c r="C84" s="6"/>
      <c r="D84" s="6"/>
      <c r="E84" s="6" t="s">
        <v>45</v>
      </c>
      <c r="F84" s="6" t="s">
        <v>47</v>
      </c>
      <c r="G84" s="6" t="s">
        <v>48</v>
      </c>
      <c r="H84" s="6" t="s">
        <v>41</v>
      </c>
      <c r="I84" s="6" t="s">
        <v>6</v>
      </c>
      <c r="J84" s="6" t="s">
        <v>25</v>
      </c>
      <c r="K84" s="6" t="s">
        <v>49</v>
      </c>
      <c r="L84" s="6" t="s">
        <v>51</v>
      </c>
      <c r="M84" s="6" t="s">
        <v>32</v>
      </c>
      <c r="N84" s="6" t="s">
        <v>53</v>
      </c>
      <c r="O84" s="6" t="s">
        <v>55</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zAFDEN2nOoBIgq2Z0fGK7F35l4iEP4IHCDSeVZex4zQV6X7Boa6jMvv4ZmsUSVaxHYvLGq6uWd0KBZmWvpt1Jg==" saltValue="LaV5fMsn4AFfX1wp7Quic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50</v>
      </c>
      <c r="C3" s="17" t="s">
        <v>58</v>
      </c>
      <c r="D3" s="17" t="s">
        <v>60</v>
      </c>
      <c r="E3" s="17" t="s">
        <v>2</v>
      </c>
      <c r="F3" s="17" t="s">
        <v>1</v>
      </c>
      <c r="G3" s="17" t="s">
        <v>23</v>
      </c>
      <c r="H3" s="83" t="s">
        <v>28</v>
      </c>
      <c r="I3" s="84"/>
      <c r="J3" s="84"/>
      <c r="K3" s="84"/>
      <c r="L3" s="84"/>
      <c r="M3" s="84"/>
      <c r="N3" s="84"/>
      <c r="O3" s="84"/>
      <c r="P3" s="84"/>
      <c r="Q3" s="84"/>
      <c r="R3" s="84"/>
      <c r="S3" s="84"/>
      <c r="T3" s="84"/>
      <c r="U3" s="84"/>
      <c r="V3" s="84"/>
      <c r="W3" s="85"/>
      <c r="X3" s="81"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8</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61</v>
      </c>
      <c r="B4" s="18"/>
      <c r="C4" s="18"/>
      <c r="D4" s="18"/>
      <c r="E4" s="18"/>
      <c r="F4" s="18"/>
      <c r="G4" s="18"/>
      <c r="H4" s="86"/>
      <c r="I4" s="87"/>
      <c r="J4" s="87"/>
      <c r="K4" s="87"/>
      <c r="L4" s="87"/>
      <c r="M4" s="87"/>
      <c r="N4" s="87"/>
      <c r="O4" s="87"/>
      <c r="P4" s="87"/>
      <c r="Q4" s="87"/>
      <c r="R4" s="87"/>
      <c r="S4" s="87"/>
      <c r="T4" s="87"/>
      <c r="U4" s="87"/>
      <c r="V4" s="87"/>
      <c r="W4" s="88"/>
      <c r="X4" s="82" t="s">
        <v>52</v>
      </c>
      <c r="Y4" s="82"/>
      <c r="Z4" s="82"/>
      <c r="AA4" s="82"/>
      <c r="AB4" s="82"/>
      <c r="AC4" s="82"/>
      <c r="AD4" s="82"/>
      <c r="AE4" s="82"/>
      <c r="AF4" s="82"/>
      <c r="AG4" s="82"/>
      <c r="AH4" s="82"/>
      <c r="AI4" s="82" t="s">
        <v>44</v>
      </c>
      <c r="AJ4" s="82"/>
      <c r="AK4" s="82"/>
      <c r="AL4" s="82"/>
      <c r="AM4" s="82"/>
      <c r="AN4" s="82"/>
      <c r="AO4" s="82"/>
      <c r="AP4" s="82"/>
      <c r="AQ4" s="82"/>
      <c r="AR4" s="82"/>
      <c r="AS4" s="82"/>
      <c r="AT4" s="82" t="s">
        <v>38</v>
      </c>
      <c r="AU4" s="82"/>
      <c r="AV4" s="82"/>
      <c r="AW4" s="82"/>
      <c r="AX4" s="82"/>
      <c r="AY4" s="82"/>
      <c r="AZ4" s="82"/>
      <c r="BA4" s="82"/>
      <c r="BB4" s="82"/>
      <c r="BC4" s="82"/>
      <c r="BD4" s="82"/>
      <c r="BE4" s="82" t="s">
        <v>63</v>
      </c>
      <c r="BF4" s="82"/>
      <c r="BG4" s="82"/>
      <c r="BH4" s="82"/>
      <c r="BI4" s="82"/>
      <c r="BJ4" s="82"/>
      <c r="BK4" s="82"/>
      <c r="BL4" s="82"/>
      <c r="BM4" s="82"/>
      <c r="BN4" s="82"/>
      <c r="BO4" s="82"/>
      <c r="BP4" s="82" t="s">
        <v>34</v>
      </c>
      <c r="BQ4" s="82"/>
      <c r="BR4" s="82"/>
      <c r="BS4" s="82"/>
      <c r="BT4" s="82"/>
      <c r="BU4" s="82"/>
      <c r="BV4" s="82"/>
      <c r="BW4" s="82"/>
      <c r="BX4" s="82"/>
      <c r="BY4" s="82"/>
      <c r="BZ4" s="82"/>
      <c r="CA4" s="82" t="s">
        <v>64</v>
      </c>
      <c r="CB4" s="82"/>
      <c r="CC4" s="82"/>
      <c r="CD4" s="82"/>
      <c r="CE4" s="82"/>
      <c r="CF4" s="82"/>
      <c r="CG4" s="82"/>
      <c r="CH4" s="82"/>
      <c r="CI4" s="82"/>
      <c r="CJ4" s="82"/>
      <c r="CK4" s="82"/>
      <c r="CL4" s="82" t="s">
        <v>66</v>
      </c>
      <c r="CM4" s="82"/>
      <c r="CN4" s="82"/>
      <c r="CO4" s="82"/>
      <c r="CP4" s="82"/>
      <c r="CQ4" s="82"/>
      <c r="CR4" s="82"/>
      <c r="CS4" s="82"/>
      <c r="CT4" s="82"/>
      <c r="CU4" s="82"/>
      <c r="CV4" s="82"/>
      <c r="CW4" s="82" t="s">
        <v>67</v>
      </c>
      <c r="CX4" s="82"/>
      <c r="CY4" s="82"/>
      <c r="CZ4" s="82"/>
      <c r="DA4" s="82"/>
      <c r="DB4" s="82"/>
      <c r="DC4" s="82"/>
      <c r="DD4" s="82"/>
      <c r="DE4" s="82"/>
      <c r="DF4" s="82"/>
      <c r="DG4" s="82"/>
      <c r="DH4" s="82" t="s">
        <v>68</v>
      </c>
      <c r="DI4" s="82"/>
      <c r="DJ4" s="82"/>
      <c r="DK4" s="82"/>
      <c r="DL4" s="82"/>
      <c r="DM4" s="82"/>
      <c r="DN4" s="82"/>
      <c r="DO4" s="82"/>
      <c r="DP4" s="82"/>
      <c r="DQ4" s="82"/>
      <c r="DR4" s="82"/>
      <c r="DS4" s="82" t="s">
        <v>62</v>
      </c>
      <c r="DT4" s="82"/>
      <c r="DU4" s="82"/>
      <c r="DV4" s="82"/>
      <c r="DW4" s="82"/>
      <c r="DX4" s="82"/>
      <c r="DY4" s="82"/>
      <c r="DZ4" s="82"/>
      <c r="EA4" s="82"/>
      <c r="EB4" s="82"/>
      <c r="EC4" s="82"/>
      <c r="ED4" s="82" t="s">
        <v>69</v>
      </c>
      <c r="EE4" s="82"/>
      <c r="EF4" s="82"/>
      <c r="EG4" s="82"/>
      <c r="EH4" s="82"/>
      <c r="EI4" s="82"/>
      <c r="EJ4" s="82"/>
      <c r="EK4" s="82"/>
      <c r="EL4" s="82"/>
      <c r="EM4" s="82"/>
      <c r="EN4" s="82"/>
    </row>
    <row r="5" spans="1:144" x14ac:dyDescent="0.15">
      <c r="A5" s="15" t="s">
        <v>26</v>
      </c>
      <c r="B5" s="19"/>
      <c r="C5" s="19"/>
      <c r="D5" s="19"/>
      <c r="E5" s="19"/>
      <c r="F5" s="19"/>
      <c r="G5" s="19"/>
      <c r="H5" s="24" t="s">
        <v>57</v>
      </c>
      <c r="I5" s="24" t="s">
        <v>70</v>
      </c>
      <c r="J5" s="24" t="s">
        <v>71</v>
      </c>
      <c r="K5" s="24" t="s">
        <v>72</v>
      </c>
      <c r="L5" s="24" t="s">
        <v>73</v>
      </c>
      <c r="M5" s="24" t="s">
        <v>3</v>
      </c>
      <c r="N5" s="24" t="s">
        <v>74</v>
      </c>
      <c r="O5" s="24" t="s">
        <v>75</v>
      </c>
      <c r="P5" s="24" t="s">
        <v>76</v>
      </c>
      <c r="Q5" s="24" t="s">
        <v>77</v>
      </c>
      <c r="R5" s="24" t="s">
        <v>78</v>
      </c>
      <c r="S5" s="24" t="s">
        <v>79</v>
      </c>
      <c r="T5" s="24" t="s">
        <v>65</v>
      </c>
      <c r="U5" s="24" t="s">
        <v>80</v>
      </c>
      <c r="V5" s="24" t="s">
        <v>81</v>
      </c>
      <c r="W5" s="24" t="s">
        <v>82</v>
      </c>
      <c r="X5" s="24" t="s">
        <v>83</v>
      </c>
      <c r="Y5" s="24" t="s">
        <v>84</v>
      </c>
      <c r="Z5" s="24" t="s">
        <v>85</v>
      </c>
      <c r="AA5" s="24" t="s">
        <v>86</v>
      </c>
      <c r="AB5" s="24" t="s">
        <v>87</v>
      </c>
      <c r="AC5" s="24" t="s">
        <v>89</v>
      </c>
      <c r="AD5" s="24" t="s">
        <v>90</v>
      </c>
      <c r="AE5" s="24" t="s">
        <v>91</v>
      </c>
      <c r="AF5" s="24" t="s">
        <v>92</v>
      </c>
      <c r="AG5" s="24" t="s">
        <v>93</v>
      </c>
      <c r="AH5" s="24" t="s">
        <v>43</v>
      </c>
      <c r="AI5" s="24" t="s">
        <v>83</v>
      </c>
      <c r="AJ5" s="24" t="s">
        <v>84</v>
      </c>
      <c r="AK5" s="24" t="s">
        <v>85</v>
      </c>
      <c r="AL5" s="24" t="s">
        <v>86</v>
      </c>
      <c r="AM5" s="24" t="s">
        <v>87</v>
      </c>
      <c r="AN5" s="24" t="s">
        <v>89</v>
      </c>
      <c r="AO5" s="24" t="s">
        <v>90</v>
      </c>
      <c r="AP5" s="24" t="s">
        <v>91</v>
      </c>
      <c r="AQ5" s="24" t="s">
        <v>92</v>
      </c>
      <c r="AR5" s="24" t="s">
        <v>93</v>
      </c>
      <c r="AS5" s="24" t="s">
        <v>88</v>
      </c>
      <c r="AT5" s="24" t="s">
        <v>83</v>
      </c>
      <c r="AU5" s="24" t="s">
        <v>84</v>
      </c>
      <c r="AV5" s="24" t="s">
        <v>85</v>
      </c>
      <c r="AW5" s="24" t="s">
        <v>86</v>
      </c>
      <c r="AX5" s="24" t="s">
        <v>87</v>
      </c>
      <c r="AY5" s="24" t="s">
        <v>89</v>
      </c>
      <c r="AZ5" s="24" t="s">
        <v>90</v>
      </c>
      <c r="BA5" s="24" t="s">
        <v>91</v>
      </c>
      <c r="BB5" s="24" t="s">
        <v>92</v>
      </c>
      <c r="BC5" s="24" t="s">
        <v>93</v>
      </c>
      <c r="BD5" s="24" t="s">
        <v>88</v>
      </c>
      <c r="BE5" s="24" t="s">
        <v>83</v>
      </c>
      <c r="BF5" s="24" t="s">
        <v>84</v>
      </c>
      <c r="BG5" s="24" t="s">
        <v>85</v>
      </c>
      <c r="BH5" s="24" t="s">
        <v>86</v>
      </c>
      <c r="BI5" s="24" t="s">
        <v>87</v>
      </c>
      <c r="BJ5" s="24" t="s">
        <v>89</v>
      </c>
      <c r="BK5" s="24" t="s">
        <v>90</v>
      </c>
      <c r="BL5" s="24" t="s">
        <v>91</v>
      </c>
      <c r="BM5" s="24" t="s">
        <v>92</v>
      </c>
      <c r="BN5" s="24" t="s">
        <v>93</v>
      </c>
      <c r="BO5" s="24" t="s">
        <v>88</v>
      </c>
      <c r="BP5" s="24" t="s">
        <v>83</v>
      </c>
      <c r="BQ5" s="24" t="s">
        <v>84</v>
      </c>
      <c r="BR5" s="24" t="s">
        <v>85</v>
      </c>
      <c r="BS5" s="24" t="s">
        <v>86</v>
      </c>
      <c r="BT5" s="24" t="s">
        <v>87</v>
      </c>
      <c r="BU5" s="24" t="s">
        <v>89</v>
      </c>
      <c r="BV5" s="24" t="s">
        <v>90</v>
      </c>
      <c r="BW5" s="24" t="s">
        <v>91</v>
      </c>
      <c r="BX5" s="24" t="s">
        <v>92</v>
      </c>
      <c r="BY5" s="24" t="s">
        <v>93</v>
      </c>
      <c r="BZ5" s="24" t="s">
        <v>88</v>
      </c>
      <c r="CA5" s="24" t="s">
        <v>83</v>
      </c>
      <c r="CB5" s="24" t="s">
        <v>84</v>
      </c>
      <c r="CC5" s="24" t="s">
        <v>85</v>
      </c>
      <c r="CD5" s="24" t="s">
        <v>86</v>
      </c>
      <c r="CE5" s="24" t="s">
        <v>87</v>
      </c>
      <c r="CF5" s="24" t="s">
        <v>89</v>
      </c>
      <c r="CG5" s="24" t="s">
        <v>90</v>
      </c>
      <c r="CH5" s="24" t="s">
        <v>91</v>
      </c>
      <c r="CI5" s="24" t="s">
        <v>92</v>
      </c>
      <c r="CJ5" s="24" t="s">
        <v>93</v>
      </c>
      <c r="CK5" s="24" t="s">
        <v>88</v>
      </c>
      <c r="CL5" s="24" t="s">
        <v>83</v>
      </c>
      <c r="CM5" s="24" t="s">
        <v>84</v>
      </c>
      <c r="CN5" s="24" t="s">
        <v>85</v>
      </c>
      <c r="CO5" s="24" t="s">
        <v>86</v>
      </c>
      <c r="CP5" s="24" t="s">
        <v>87</v>
      </c>
      <c r="CQ5" s="24" t="s">
        <v>89</v>
      </c>
      <c r="CR5" s="24" t="s">
        <v>90</v>
      </c>
      <c r="CS5" s="24" t="s">
        <v>91</v>
      </c>
      <c r="CT5" s="24" t="s">
        <v>92</v>
      </c>
      <c r="CU5" s="24" t="s">
        <v>93</v>
      </c>
      <c r="CV5" s="24" t="s">
        <v>88</v>
      </c>
      <c r="CW5" s="24" t="s">
        <v>83</v>
      </c>
      <c r="CX5" s="24" t="s">
        <v>84</v>
      </c>
      <c r="CY5" s="24" t="s">
        <v>85</v>
      </c>
      <c r="CZ5" s="24" t="s">
        <v>86</v>
      </c>
      <c r="DA5" s="24" t="s">
        <v>87</v>
      </c>
      <c r="DB5" s="24" t="s">
        <v>89</v>
      </c>
      <c r="DC5" s="24" t="s">
        <v>90</v>
      </c>
      <c r="DD5" s="24" t="s">
        <v>91</v>
      </c>
      <c r="DE5" s="24" t="s">
        <v>92</v>
      </c>
      <c r="DF5" s="24" t="s">
        <v>93</v>
      </c>
      <c r="DG5" s="24" t="s">
        <v>88</v>
      </c>
      <c r="DH5" s="24" t="s">
        <v>83</v>
      </c>
      <c r="DI5" s="24" t="s">
        <v>84</v>
      </c>
      <c r="DJ5" s="24" t="s">
        <v>85</v>
      </c>
      <c r="DK5" s="24" t="s">
        <v>86</v>
      </c>
      <c r="DL5" s="24" t="s">
        <v>87</v>
      </c>
      <c r="DM5" s="24" t="s">
        <v>89</v>
      </c>
      <c r="DN5" s="24" t="s">
        <v>90</v>
      </c>
      <c r="DO5" s="24" t="s">
        <v>91</v>
      </c>
      <c r="DP5" s="24" t="s">
        <v>92</v>
      </c>
      <c r="DQ5" s="24" t="s">
        <v>93</v>
      </c>
      <c r="DR5" s="24" t="s">
        <v>88</v>
      </c>
      <c r="DS5" s="24" t="s">
        <v>83</v>
      </c>
      <c r="DT5" s="24" t="s">
        <v>84</v>
      </c>
      <c r="DU5" s="24" t="s">
        <v>85</v>
      </c>
      <c r="DV5" s="24" t="s">
        <v>86</v>
      </c>
      <c r="DW5" s="24" t="s">
        <v>87</v>
      </c>
      <c r="DX5" s="24" t="s">
        <v>89</v>
      </c>
      <c r="DY5" s="24" t="s">
        <v>90</v>
      </c>
      <c r="DZ5" s="24" t="s">
        <v>91</v>
      </c>
      <c r="EA5" s="24" t="s">
        <v>92</v>
      </c>
      <c r="EB5" s="24" t="s">
        <v>93</v>
      </c>
      <c r="EC5" s="24" t="s">
        <v>88</v>
      </c>
      <c r="ED5" s="24" t="s">
        <v>83</v>
      </c>
      <c r="EE5" s="24" t="s">
        <v>84</v>
      </c>
      <c r="EF5" s="24" t="s">
        <v>85</v>
      </c>
      <c r="EG5" s="24" t="s">
        <v>86</v>
      </c>
      <c r="EH5" s="24" t="s">
        <v>87</v>
      </c>
      <c r="EI5" s="24" t="s">
        <v>89</v>
      </c>
      <c r="EJ5" s="24" t="s">
        <v>90</v>
      </c>
      <c r="EK5" s="24" t="s">
        <v>91</v>
      </c>
      <c r="EL5" s="24" t="s">
        <v>92</v>
      </c>
      <c r="EM5" s="24" t="s">
        <v>93</v>
      </c>
      <c r="EN5" s="24" t="s">
        <v>88</v>
      </c>
    </row>
    <row r="6" spans="1:144" s="14" customFormat="1" x14ac:dyDescent="0.15">
      <c r="A6" s="15" t="s">
        <v>94</v>
      </c>
      <c r="B6" s="20">
        <f t="shared" ref="B6:W6" si="1">B7</f>
        <v>2023</v>
      </c>
      <c r="C6" s="20">
        <f t="shared" si="1"/>
        <v>82228</v>
      </c>
      <c r="D6" s="20">
        <f t="shared" si="1"/>
        <v>46</v>
      </c>
      <c r="E6" s="20">
        <f t="shared" si="1"/>
        <v>1</v>
      </c>
      <c r="F6" s="20">
        <f t="shared" si="1"/>
        <v>0</v>
      </c>
      <c r="G6" s="20">
        <f t="shared" si="1"/>
        <v>1</v>
      </c>
      <c r="H6" s="20" t="str">
        <f t="shared" si="1"/>
        <v>茨城県　鹿嶋市</v>
      </c>
      <c r="I6" s="20" t="str">
        <f t="shared" si="1"/>
        <v>法適用</v>
      </c>
      <c r="J6" s="20" t="str">
        <f t="shared" si="1"/>
        <v>水道事業</v>
      </c>
      <c r="K6" s="20" t="str">
        <f t="shared" si="1"/>
        <v>末端給水事業</v>
      </c>
      <c r="L6" s="20" t="str">
        <f t="shared" si="1"/>
        <v>A4</v>
      </c>
      <c r="M6" s="20" t="str">
        <f t="shared" si="1"/>
        <v>非設置</v>
      </c>
      <c r="N6" s="25" t="str">
        <f t="shared" si="1"/>
        <v>-</v>
      </c>
      <c r="O6" s="25">
        <f t="shared" si="1"/>
        <v>51.48</v>
      </c>
      <c r="P6" s="25">
        <f t="shared" si="1"/>
        <v>81.489999999999995</v>
      </c>
      <c r="Q6" s="25">
        <f t="shared" si="1"/>
        <v>3905</v>
      </c>
      <c r="R6" s="25">
        <f t="shared" si="1"/>
        <v>65797</v>
      </c>
      <c r="S6" s="25">
        <f t="shared" si="1"/>
        <v>106.04</v>
      </c>
      <c r="T6" s="25">
        <f t="shared" si="1"/>
        <v>620.49</v>
      </c>
      <c r="U6" s="25">
        <f t="shared" si="1"/>
        <v>53371</v>
      </c>
      <c r="V6" s="25">
        <f t="shared" si="1"/>
        <v>106.04</v>
      </c>
      <c r="W6" s="25">
        <f t="shared" si="1"/>
        <v>503.31</v>
      </c>
      <c r="X6" s="27">
        <f t="shared" ref="X6:AG6" si="2">IF(X7="",NA(),X7)</f>
        <v>108.81</v>
      </c>
      <c r="Y6" s="27">
        <f t="shared" si="2"/>
        <v>101.13</v>
      </c>
      <c r="Z6" s="27">
        <f t="shared" si="2"/>
        <v>115.12</v>
      </c>
      <c r="AA6" s="27">
        <f t="shared" si="2"/>
        <v>111.75</v>
      </c>
      <c r="AB6" s="27">
        <f t="shared" si="2"/>
        <v>112.87</v>
      </c>
      <c r="AC6" s="27">
        <f t="shared" si="2"/>
        <v>111.17</v>
      </c>
      <c r="AD6" s="27">
        <f t="shared" si="2"/>
        <v>110.91</v>
      </c>
      <c r="AE6" s="27">
        <f t="shared" si="2"/>
        <v>111.49</v>
      </c>
      <c r="AF6" s="27">
        <f t="shared" si="2"/>
        <v>109.09</v>
      </c>
      <c r="AG6" s="27">
        <f t="shared" si="2"/>
        <v>109.05</v>
      </c>
      <c r="AH6" s="25" t="str">
        <f>IF(AH7="","",IF(AH7="-","【-】","【"&amp;SUBSTITUTE(TEXT(AH7,"#,##0.00"),"-","△")&amp;"】"))</f>
        <v>【108.24】</v>
      </c>
      <c r="AI6" s="25">
        <f t="shared" ref="AI6:AR6" si="3">IF(AI7="",NA(),AI7)</f>
        <v>0</v>
      </c>
      <c r="AJ6" s="25">
        <f t="shared" si="3"/>
        <v>0</v>
      </c>
      <c r="AK6" s="25">
        <f t="shared" si="3"/>
        <v>0</v>
      </c>
      <c r="AL6" s="25">
        <f t="shared" si="3"/>
        <v>0</v>
      </c>
      <c r="AM6" s="25">
        <f t="shared" si="3"/>
        <v>0</v>
      </c>
      <c r="AN6" s="27">
        <f t="shared" si="3"/>
        <v>0.78</v>
      </c>
      <c r="AO6" s="27">
        <f t="shared" si="3"/>
        <v>0.92</v>
      </c>
      <c r="AP6" s="27">
        <f t="shared" si="3"/>
        <v>0.87</v>
      </c>
      <c r="AQ6" s="27">
        <f t="shared" si="3"/>
        <v>0.93</v>
      </c>
      <c r="AR6" s="27">
        <f t="shared" si="3"/>
        <v>1.02</v>
      </c>
      <c r="AS6" s="25" t="str">
        <f>IF(AS7="","",IF(AS7="-","【-】","【"&amp;SUBSTITUTE(TEXT(AS7,"#,##0.00"),"-","△")&amp;"】"))</f>
        <v>【1.50】</v>
      </c>
      <c r="AT6" s="27">
        <f t="shared" ref="AT6:BC6" si="4">IF(AT7="",NA(),AT7)</f>
        <v>665.21</v>
      </c>
      <c r="AU6" s="27">
        <f t="shared" si="4"/>
        <v>659.41</v>
      </c>
      <c r="AV6" s="27">
        <f t="shared" si="4"/>
        <v>445.49</v>
      </c>
      <c r="AW6" s="27">
        <f t="shared" si="4"/>
        <v>458.82</v>
      </c>
      <c r="AX6" s="27">
        <f t="shared" si="4"/>
        <v>255.59</v>
      </c>
      <c r="AY6" s="27">
        <f t="shared" si="4"/>
        <v>360.86</v>
      </c>
      <c r="AZ6" s="27">
        <f t="shared" si="4"/>
        <v>350.79</v>
      </c>
      <c r="BA6" s="27">
        <f t="shared" si="4"/>
        <v>354.57</v>
      </c>
      <c r="BB6" s="27">
        <f t="shared" si="4"/>
        <v>357.74</v>
      </c>
      <c r="BC6" s="27">
        <f t="shared" si="4"/>
        <v>344.88</v>
      </c>
      <c r="BD6" s="25" t="str">
        <f>IF(BD7="","",IF(BD7="-","【-】","【"&amp;SUBSTITUTE(TEXT(BD7,"#,##0.00"),"-","△")&amp;"】"))</f>
        <v>【243.36】</v>
      </c>
      <c r="BE6" s="27">
        <f t="shared" ref="BE6:BN6" si="5">IF(BE7="",NA(),BE7)</f>
        <v>273.69</v>
      </c>
      <c r="BF6" s="27">
        <f t="shared" si="5"/>
        <v>275.17</v>
      </c>
      <c r="BG6" s="27">
        <f t="shared" si="5"/>
        <v>226.58</v>
      </c>
      <c r="BH6" s="27">
        <f t="shared" si="5"/>
        <v>253.09</v>
      </c>
      <c r="BI6" s="27">
        <f t="shared" si="5"/>
        <v>336.52</v>
      </c>
      <c r="BJ6" s="27">
        <f t="shared" si="5"/>
        <v>309.27999999999997</v>
      </c>
      <c r="BK6" s="27">
        <f t="shared" si="5"/>
        <v>322.92</v>
      </c>
      <c r="BL6" s="27">
        <f t="shared" si="5"/>
        <v>303.45999999999998</v>
      </c>
      <c r="BM6" s="27">
        <f t="shared" si="5"/>
        <v>307.27999999999997</v>
      </c>
      <c r="BN6" s="27">
        <f t="shared" si="5"/>
        <v>304.02</v>
      </c>
      <c r="BO6" s="25" t="str">
        <f>IF(BO7="","",IF(BO7="-","【-】","【"&amp;SUBSTITUTE(TEXT(BO7,"#,##0.00"),"-","△")&amp;"】"))</f>
        <v>【265.93】</v>
      </c>
      <c r="BP6" s="27">
        <f t="shared" ref="BP6:BY6" si="6">IF(BP7="",NA(),BP7)</f>
        <v>99.47</v>
      </c>
      <c r="BQ6" s="27">
        <f t="shared" si="6"/>
        <v>96.82</v>
      </c>
      <c r="BR6" s="27">
        <f t="shared" si="6"/>
        <v>111.41</v>
      </c>
      <c r="BS6" s="27">
        <f t="shared" si="6"/>
        <v>107.06</v>
      </c>
      <c r="BT6" s="27">
        <f t="shared" si="6"/>
        <v>108.18</v>
      </c>
      <c r="BU6" s="27">
        <f t="shared" si="6"/>
        <v>103.32</v>
      </c>
      <c r="BV6" s="27">
        <f t="shared" si="6"/>
        <v>100.85</v>
      </c>
      <c r="BW6" s="27">
        <f t="shared" si="6"/>
        <v>103.79</v>
      </c>
      <c r="BX6" s="27">
        <f t="shared" si="6"/>
        <v>98.3</v>
      </c>
      <c r="BY6" s="27">
        <f t="shared" si="6"/>
        <v>98.89</v>
      </c>
      <c r="BZ6" s="25" t="str">
        <f>IF(BZ7="","",IF(BZ7="-","【-】","【"&amp;SUBSTITUTE(TEXT(BZ7,"#,##0.00"),"-","△")&amp;"】"))</f>
        <v>【97.82】</v>
      </c>
      <c r="CA6" s="27">
        <f t="shared" ref="CA6:CJ6" si="7">IF(CA7="",NA(),CA7)</f>
        <v>250.17</v>
      </c>
      <c r="CB6" s="27">
        <f t="shared" si="7"/>
        <v>254.06</v>
      </c>
      <c r="CC6" s="27">
        <f t="shared" si="7"/>
        <v>223.09</v>
      </c>
      <c r="CD6" s="27">
        <f t="shared" si="7"/>
        <v>233.5</v>
      </c>
      <c r="CE6" s="27">
        <f t="shared" si="7"/>
        <v>231.07</v>
      </c>
      <c r="CF6" s="27">
        <f t="shared" si="7"/>
        <v>168.56</v>
      </c>
      <c r="CG6" s="27">
        <f t="shared" si="7"/>
        <v>167.1</v>
      </c>
      <c r="CH6" s="27">
        <f t="shared" si="7"/>
        <v>167.86</v>
      </c>
      <c r="CI6" s="27">
        <f t="shared" si="7"/>
        <v>173.68</v>
      </c>
      <c r="CJ6" s="27">
        <f t="shared" si="7"/>
        <v>174.52</v>
      </c>
      <c r="CK6" s="25" t="str">
        <f>IF(CK7="","",IF(CK7="-","【-】","【"&amp;SUBSTITUTE(TEXT(CK7,"#,##0.00"),"-","△")&amp;"】"))</f>
        <v>【177.56】</v>
      </c>
      <c r="CL6" s="27">
        <f t="shared" ref="CL6:CU6" si="8">IF(CL7="",NA(),CL7)</f>
        <v>52.65</v>
      </c>
      <c r="CM6" s="27">
        <f t="shared" si="8"/>
        <v>70.62</v>
      </c>
      <c r="CN6" s="27">
        <f t="shared" si="8"/>
        <v>82.81</v>
      </c>
      <c r="CO6" s="27">
        <f t="shared" si="8"/>
        <v>77.23</v>
      </c>
      <c r="CP6" s="27">
        <f t="shared" si="8"/>
        <v>79.88</v>
      </c>
      <c r="CQ6" s="27">
        <f t="shared" si="8"/>
        <v>59.51</v>
      </c>
      <c r="CR6" s="27">
        <f t="shared" si="8"/>
        <v>59.91</v>
      </c>
      <c r="CS6" s="27">
        <f t="shared" si="8"/>
        <v>59.4</v>
      </c>
      <c r="CT6" s="27">
        <f t="shared" si="8"/>
        <v>59.24</v>
      </c>
      <c r="CU6" s="27">
        <f t="shared" si="8"/>
        <v>58.77</v>
      </c>
      <c r="CV6" s="25" t="str">
        <f>IF(CV7="","",IF(CV7="-","【-】","【"&amp;SUBSTITUTE(TEXT(CV7,"#,##0.00"),"-","△")&amp;"】"))</f>
        <v>【59.81】</v>
      </c>
      <c r="CW6" s="27">
        <f t="shared" ref="CW6:DF6" si="9">IF(CW7="",NA(),CW7)</f>
        <v>88.28</v>
      </c>
      <c r="CX6" s="27">
        <f t="shared" si="9"/>
        <v>86.68</v>
      </c>
      <c r="CY6" s="27">
        <f t="shared" si="9"/>
        <v>87.22</v>
      </c>
      <c r="CZ6" s="27">
        <f t="shared" si="9"/>
        <v>87.83</v>
      </c>
      <c r="DA6" s="27">
        <f t="shared" si="9"/>
        <v>87.11</v>
      </c>
      <c r="DB6" s="27">
        <f t="shared" si="9"/>
        <v>87.08</v>
      </c>
      <c r="DC6" s="27">
        <f t="shared" si="9"/>
        <v>87.26</v>
      </c>
      <c r="DD6" s="27">
        <f t="shared" si="9"/>
        <v>87.57</v>
      </c>
      <c r="DE6" s="27">
        <f t="shared" si="9"/>
        <v>87.26</v>
      </c>
      <c r="DF6" s="27">
        <f t="shared" si="9"/>
        <v>86.95</v>
      </c>
      <c r="DG6" s="25" t="str">
        <f>IF(DG7="","",IF(DG7="-","【-】","【"&amp;SUBSTITUTE(TEXT(DG7,"#,##0.00"),"-","△")&amp;"】"))</f>
        <v>【89.42】</v>
      </c>
      <c r="DH6" s="27">
        <f t="shared" ref="DH6:DQ6" si="10">IF(DH7="",NA(),DH7)</f>
        <v>49.57</v>
      </c>
      <c r="DI6" s="27">
        <f t="shared" si="10"/>
        <v>51.06</v>
      </c>
      <c r="DJ6" s="27">
        <f t="shared" si="10"/>
        <v>52.41</v>
      </c>
      <c r="DK6" s="27">
        <f t="shared" si="10"/>
        <v>53.36</v>
      </c>
      <c r="DL6" s="27">
        <f t="shared" si="10"/>
        <v>47.12</v>
      </c>
      <c r="DM6" s="27">
        <f t="shared" si="10"/>
        <v>48.55</v>
      </c>
      <c r="DN6" s="27">
        <f t="shared" si="10"/>
        <v>49.2</v>
      </c>
      <c r="DO6" s="27">
        <f t="shared" si="10"/>
        <v>50.01</v>
      </c>
      <c r="DP6" s="27">
        <f t="shared" si="10"/>
        <v>50.99</v>
      </c>
      <c r="DQ6" s="27">
        <f t="shared" si="10"/>
        <v>51.79</v>
      </c>
      <c r="DR6" s="25" t="str">
        <f>IF(DR7="","",IF(DR7="-","【-】","【"&amp;SUBSTITUTE(TEXT(DR7,"#,##0.00"),"-","△")&amp;"】"))</f>
        <v>【52.02】</v>
      </c>
      <c r="DS6" s="27">
        <f t="shared" ref="DS6:EB6" si="11">IF(DS7="",NA(),DS7)</f>
        <v>11.08</v>
      </c>
      <c r="DT6" s="27">
        <f t="shared" si="11"/>
        <v>14.14</v>
      </c>
      <c r="DU6" s="27">
        <f t="shared" si="11"/>
        <v>15.72</v>
      </c>
      <c r="DV6" s="27">
        <f t="shared" si="11"/>
        <v>18.22</v>
      </c>
      <c r="DW6" s="27">
        <f t="shared" si="11"/>
        <v>20.97</v>
      </c>
      <c r="DX6" s="27">
        <f t="shared" si="11"/>
        <v>17.11</v>
      </c>
      <c r="DY6" s="27">
        <f t="shared" si="11"/>
        <v>18.329999999999998</v>
      </c>
      <c r="DZ6" s="27">
        <f t="shared" si="11"/>
        <v>20.27</v>
      </c>
      <c r="EA6" s="27">
        <f t="shared" si="11"/>
        <v>21.69</v>
      </c>
      <c r="EB6" s="27">
        <f t="shared" si="11"/>
        <v>23.19</v>
      </c>
      <c r="EC6" s="25" t="str">
        <f>IF(EC7="","",IF(EC7="-","【-】","【"&amp;SUBSTITUTE(TEXT(EC7,"#,##0.00"),"-","△")&amp;"】"))</f>
        <v>【25.37】</v>
      </c>
      <c r="ED6" s="27">
        <f t="shared" ref="ED6:EM6" si="12">IF(ED7="",NA(),ED7)</f>
        <v>0.08</v>
      </c>
      <c r="EE6" s="27">
        <f t="shared" si="12"/>
        <v>0.15</v>
      </c>
      <c r="EF6" s="27">
        <f t="shared" si="12"/>
        <v>0.14000000000000001</v>
      </c>
      <c r="EG6" s="27">
        <f t="shared" si="12"/>
        <v>0.06</v>
      </c>
      <c r="EH6" s="27">
        <f t="shared" si="12"/>
        <v>0.11</v>
      </c>
      <c r="EI6" s="27">
        <f t="shared" si="12"/>
        <v>0.63</v>
      </c>
      <c r="EJ6" s="27">
        <f t="shared" si="12"/>
        <v>0.6</v>
      </c>
      <c r="EK6" s="27">
        <f t="shared" si="12"/>
        <v>0.56000000000000005</v>
      </c>
      <c r="EL6" s="27">
        <f t="shared" si="12"/>
        <v>0.6</v>
      </c>
      <c r="EM6" s="27">
        <f t="shared" si="12"/>
        <v>0.53</v>
      </c>
      <c r="EN6" s="25" t="str">
        <f>IF(EN7="","",IF(EN7="-","【-】","【"&amp;SUBSTITUTE(TEXT(EN7,"#,##0.00"),"-","△")&amp;"】"))</f>
        <v>【0.62】</v>
      </c>
    </row>
    <row r="7" spans="1:144" s="14" customFormat="1" x14ac:dyDescent="0.15">
      <c r="A7" s="15"/>
      <c r="B7" s="21">
        <v>2023</v>
      </c>
      <c r="C7" s="21">
        <v>82228</v>
      </c>
      <c r="D7" s="21">
        <v>46</v>
      </c>
      <c r="E7" s="21">
        <v>1</v>
      </c>
      <c r="F7" s="21">
        <v>0</v>
      </c>
      <c r="G7" s="21">
        <v>1</v>
      </c>
      <c r="H7" s="21" t="s">
        <v>95</v>
      </c>
      <c r="I7" s="21" t="s">
        <v>96</v>
      </c>
      <c r="J7" s="21" t="s">
        <v>97</v>
      </c>
      <c r="K7" s="21" t="s">
        <v>98</v>
      </c>
      <c r="L7" s="21" t="s">
        <v>59</v>
      </c>
      <c r="M7" s="21" t="s">
        <v>13</v>
      </c>
      <c r="N7" s="26" t="s">
        <v>99</v>
      </c>
      <c r="O7" s="26">
        <v>51.48</v>
      </c>
      <c r="P7" s="26">
        <v>81.489999999999995</v>
      </c>
      <c r="Q7" s="26">
        <v>3905</v>
      </c>
      <c r="R7" s="26">
        <v>65797</v>
      </c>
      <c r="S7" s="26">
        <v>106.04</v>
      </c>
      <c r="T7" s="26">
        <v>620.49</v>
      </c>
      <c r="U7" s="26">
        <v>53371</v>
      </c>
      <c r="V7" s="26">
        <v>106.04</v>
      </c>
      <c r="W7" s="26">
        <v>503.31</v>
      </c>
      <c r="X7" s="26">
        <v>108.81</v>
      </c>
      <c r="Y7" s="26">
        <v>101.13</v>
      </c>
      <c r="Z7" s="26">
        <v>115.12</v>
      </c>
      <c r="AA7" s="26">
        <v>111.75</v>
      </c>
      <c r="AB7" s="26">
        <v>112.87</v>
      </c>
      <c r="AC7" s="26">
        <v>111.17</v>
      </c>
      <c r="AD7" s="26">
        <v>110.91</v>
      </c>
      <c r="AE7" s="26">
        <v>111.49</v>
      </c>
      <c r="AF7" s="26">
        <v>109.09</v>
      </c>
      <c r="AG7" s="26">
        <v>109.05</v>
      </c>
      <c r="AH7" s="26">
        <v>108.24</v>
      </c>
      <c r="AI7" s="26">
        <v>0</v>
      </c>
      <c r="AJ7" s="26">
        <v>0</v>
      </c>
      <c r="AK7" s="26">
        <v>0</v>
      </c>
      <c r="AL7" s="26">
        <v>0</v>
      </c>
      <c r="AM7" s="26">
        <v>0</v>
      </c>
      <c r="AN7" s="26">
        <v>0.78</v>
      </c>
      <c r="AO7" s="26">
        <v>0.92</v>
      </c>
      <c r="AP7" s="26">
        <v>0.87</v>
      </c>
      <c r="AQ7" s="26">
        <v>0.93</v>
      </c>
      <c r="AR7" s="26">
        <v>1.02</v>
      </c>
      <c r="AS7" s="26">
        <v>1.5</v>
      </c>
      <c r="AT7" s="26">
        <v>665.21</v>
      </c>
      <c r="AU7" s="26">
        <v>659.41</v>
      </c>
      <c r="AV7" s="26">
        <v>445.49</v>
      </c>
      <c r="AW7" s="26">
        <v>458.82</v>
      </c>
      <c r="AX7" s="26">
        <v>255.59</v>
      </c>
      <c r="AY7" s="26">
        <v>360.86</v>
      </c>
      <c r="AZ7" s="26">
        <v>350.79</v>
      </c>
      <c r="BA7" s="26">
        <v>354.57</v>
      </c>
      <c r="BB7" s="26">
        <v>357.74</v>
      </c>
      <c r="BC7" s="26">
        <v>344.88</v>
      </c>
      <c r="BD7" s="26">
        <v>243.36</v>
      </c>
      <c r="BE7" s="26">
        <v>273.69</v>
      </c>
      <c r="BF7" s="26">
        <v>275.17</v>
      </c>
      <c r="BG7" s="26">
        <v>226.58</v>
      </c>
      <c r="BH7" s="26">
        <v>253.09</v>
      </c>
      <c r="BI7" s="26">
        <v>336.52</v>
      </c>
      <c r="BJ7" s="26">
        <v>309.27999999999997</v>
      </c>
      <c r="BK7" s="26">
        <v>322.92</v>
      </c>
      <c r="BL7" s="26">
        <v>303.45999999999998</v>
      </c>
      <c r="BM7" s="26">
        <v>307.27999999999997</v>
      </c>
      <c r="BN7" s="26">
        <v>304.02</v>
      </c>
      <c r="BO7" s="26">
        <v>265.93</v>
      </c>
      <c r="BP7" s="26">
        <v>99.47</v>
      </c>
      <c r="BQ7" s="26">
        <v>96.82</v>
      </c>
      <c r="BR7" s="26">
        <v>111.41</v>
      </c>
      <c r="BS7" s="26">
        <v>107.06</v>
      </c>
      <c r="BT7" s="26">
        <v>108.18</v>
      </c>
      <c r="BU7" s="26">
        <v>103.32</v>
      </c>
      <c r="BV7" s="26">
        <v>100.85</v>
      </c>
      <c r="BW7" s="26">
        <v>103.79</v>
      </c>
      <c r="BX7" s="26">
        <v>98.3</v>
      </c>
      <c r="BY7" s="26">
        <v>98.89</v>
      </c>
      <c r="BZ7" s="26">
        <v>97.82</v>
      </c>
      <c r="CA7" s="26">
        <v>250.17</v>
      </c>
      <c r="CB7" s="26">
        <v>254.06</v>
      </c>
      <c r="CC7" s="26">
        <v>223.09</v>
      </c>
      <c r="CD7" s="26">
        <v>233.5</v>
      </c>
      <c r="CE7" s="26">
        <v>231.07</v>
      </c>
      <c r="CF7" s="26">
        <v>168.56</v>
      </c>
      <c r="CG7" s="26">
        <v>167.1</v>
      </c>
      <c r="CH7" s="26">
        <v>167.86</v>
      </c>
      <c r="CI7" s="26">
        <v>173.68</v>
      </c>
      <c r="CJ7" s="26">
        <v>174.52</v>
      </c>
      <c r="CK7" s="26">
        <v>177.56</v>
      </c>
      <c r="CL7" s="26">
        <v>52.65</v>
      </c>
      <c r="CM7" s="26">
        <v>70.62</v>
      </c>
      <c r="CN7" s="26">
        <v>82.81</v>
      </c>
      <c r="CO7" s="26">
        <v>77.23</v>
      </c>
      <c r="CP7" s="26">
        <v>79.88</v>
      </c>
      <c r="CQ7" s="26">
        <v>59.51</v>
      </c>
      <c r="CR7" s="26">
        <v>59.91</v>
      </c>
      <c r="CS7" s="26">
        <v>59.4</v>
      </c>
      <c r="CT7" s="26">
        <v>59.24</v>
      </c>
      <c r="CU7" s="26">
        <v>58.77</v>
      </c>
      <c r="CV7" s="26">
        <v>59.81</v>
      </c>
      <c r="CW7" s="26">
        <v>88.28</v>
      </c>
      <c r="CX7" s="26">
        <v>86.68</v>
      </c>
      <c r="CY7" s="26">
        <v>87.22</v>
      </c>
      <c r="CZ7" s="26">
        <v>87.83</v>
      </c>
      <c r="DA7" s="26">
        <v>87.11</v>
      </c>
      <c r="DB7" s="26">
        <v>87.08</v>
      </c>
      <c r="DC7" s="26">
        <v>87.26</v>
      </c>
      <c r="DD7" s="26">
        <v>87.57</v>
      </c>
      <c r="DE7" s="26">
        <v>87.26</v>
      </c>
      <c r="DF7" s="26">
        <v>86.95</v>
      </c>
      <c r="DG7" s="26">
        <v>89.42</v>
      </c>
      <c r="DH7" s="26">
        <v>49.57</v>
      </c>
      <c r="DI7" s="26">
        <v>51.06</v>
      </c>
      <c r="DJ7" s="26">
        <v>52.41</v>
      </c>
      <c r="DK7" s="26">
        <v>53.36</v>
      </c>
      <c r="DL7" s="26">
        <v>47.12</v>
      </c>
      <c r="DM7" s="26">
        <v>48.55</v>
      </c>
      <c r="DN7" s="26">
        <v>49.2</v>
      </c>
      <c r="DO7" s="26">
        <v>50.01</v>
      </c>
      <c r="DP7" s="26">
        <v>50.99</v>
      </c>
      <c r="DQ7" s="26">
        <v>51.79</v>
      </c>
      <c r="DR7" s="26">
        <v>52.02</v>
      </c>
      <c r="DS7" s="26">
        <v>11.08</v>
      </c>
      <c r="DT7" s="26">
        <v>14.14</v>
      </c>
      <c r="DU7" s="26">
        <v>15.72</v>
      </c>
      <c r="DV7" s="26">
        <v>18.22</v>
      </c>
      <c r="DW7" s="26">
        <v>20.97</v>
      </c>
      <c r="DX7" s="26">
        <v>17.11</v>
      </c>
      <c r="DY7" s="26">
        <v>18.329999999999998</v>
      </c>
      <c r="DZ7" s="26">
        <v>20.27</v>
      </c>
      <c r="EA7" s="26">
        <v>21.69</v>
      </c>
      <c r="EB7" s="26">
        <v>23.19</v>
      </c>
      <c r="EC7" s="26">
        <v>25.37</v>
      </c>
      <c r="ED7" s="26">
        <v>0.08</v>
      </c>
      <c r="EE7" s="26">
        <v>0.15</v>
      </c>
      <c r="EF7" s="26">
        <v>0.14000000000000001</v>
      </c>
      <c r="EG7" s="26">
        <v>0.06</v>
      </c>
      <c r="EH7" s="26">
        <v>0.11</v>
      </c>
      <c r="EI7" s="26">
        <v>0.63</v>
      </c>
      <c r="EJ7" s="26">
        <v>0.6</v>
      </c>
      <c r="EK7" s="26">
        <v>0.56000000000000005</v>
      </c>
      <c r="EL7" s="26">
        <v>0.6</v>
      </c>
      <c r="EM7" s="26">
        <v>0.53</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2025-01-24T06:45:50Z</dcterms:created>
  <dcterms:modified xsi:type="dcterms:W3CDTF">2025-02-21T08:34:19Z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2025-02-04T01:37:28Z</vt:filetime>
  </property>
</Properties>
</file>