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2_工業用水道7\"/>
    </mc:Choice>
  </mc:AlternateContent>
  <workbookProtection workbookAlgorithmName="SHA-512" workbookHashValue="aB97UJw1fpkkzn/Xf7ICC2wb198D7pEmmV4SeADD9zMt1O3sjcCCF/aXdMx0NIqsqz7RlM9gf3DuWEPeMTP3Yw==" workbookSaltValue="RtGTywL3VgKkd73Tfh5/dA==" workbookSpinCount="100000" lockStructure="1"/>
  <bookViews>
    <workbookView xWindow="0" yWindow="0" windowWidth="20490" windowHeight="753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X6" i="5"/>
  <c r="CT12" i="5" s="1"/>
  <c r="CW6" i="5"/>
  <c r="CX11" i="5" s="1"/>
  <c r="CV6" i="5"/>
  <c r="CW11" i="5" s="1"/>
  <c r="CU6" i="5"/>
  <c r="CT6" i="5"/>
  <c r="CU11" i="5" s="1"/>
  <c r="CS6" i="5"/>
  <c r="CT11" i="5" s="1"/>
  <c r="CR6" i="5"/>
  <c r="FI90" i="4" s="1"/>
  <c r="CQ6" i="5"/>
  <c r="CM12" i="5" s="1"/>
  <c r="CP6" i="5"/>
  <c r="CL12" i="5" s="1"/>
  <c r="CO6" i="5"/>
  <c r="CK12" i="5" s="1"/>
  <c r="CN6" i="5"/>
  <c r="CJ12" i="5" s="1"/>
  <c r="CM6" i="5"/>
  <c r="CI12" i="5" s="1"/>
  <c r="CL6" i="5"/>
  <c r="CM11" i="5" s="1"/>
  <c r="CK6" i="5"/>
  <c r="CL11" i="5" s="1"/>
  <c r="CJ6" i="5"/>
  <c r="CK11" i="5" s="1"/>
  <c r="CI6" i="5"/>
  <c r="CH6" i="5"/>
  <c r="CI11" i="5" s="1"/>
  <c r="CG6" i="5"/>
  <c r="CF6" i="5"/>
  <c r="CB12" i="5" s="1"/>
  <c r="CE6" i="5"/>
  <c r="CD6" i="5"/>
  <c r="BZ12" i="5" s="1"/>
  <c r="CC6" i="5"/>
  <c r="BY12" i="5" s="1"/>
  <c r="CB6" i="5"/>
  <c r="BX12" i="5" s="1"/>
  <c r="CA6" i="5"/>
  <c r="BZ6" i="5"/>
  <c r="CA11" i="5" s="1"/>
  <c r="BY6" i="5"/>
  <c r="BZ11" i="5" s="1"/>
  <c r="BX6" i="5"/>
  <c r="BY11" i="5" s="1"/>
  <c r="BW6" i="5"/>
  <c r="BV6" i="5"/>
  <c r="BU6" i="5"/>
  <c r="BQ12" i="5" s="1"/>
  <c r="BT6" i="5"/>
  <c r="BP12" i="5" s="1"/>
  <c r="BS6" i="5"/>
  <c r="BO12" i="5" s="1"/>
  <c r="BR6" i="5"/>
  <c r="BN12" i="5" s="1"/>
  <c r="BQ6" i="5"/>
  <c r="BM12" i="5" s="1"/>
  <c r="BP6" i="5"/>
  <c r="BQ11" i="5" s="1"/>
  <c r="BO6" i="5"/>
  <c r="BN6" i="5"/>
  <c r="BO11" i="5" s="1"/>
  <c r="BM6" i="5"/>
  <c r="BN11" i="5" s="1"/>
  <c r="BL6" i="5"/>
  <c r="BM11" i="5" s="1"/>
  <c r="BK6" i="5"/>
  <c r="CF90" i="4" s="1"/>
  <c r="BJ6" i="5"/>
  <c r="BF12" i="5" s="1"/>
  <c r="BI6" i="5"/>
  <c r="BE12" i="5" s="1"/>
  <c r="BH6" i="5"/>
  <c r="BD12" i="5" s="1"/>
  <c r="BG6" i="5"/>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KZ32" i="4" s="1"/>
  <c r="AQ6" i="5"/>
  <c r="AR11" i="5" s="1"/>
  <c r="AP6" i="5"/>
  <c r="AQ11" i="5" s="1"/>
  <c r="AO6" i="5"/>
  <c r="AD90" i="4" s="1"/>
  <c r="AN6" i="5"/>
  <c r="AJ12" i="5" s="1"/>
  <c r="AM6" i="5"/>
  <c r="AL6" i="5"/>
  <c r="AH12" i="5" s="1"/>
  <c r="AK6" i="5"/>
  <c r="AG12" i="5" s="1"/>
  <c r="AJ6" i="5"/>
  <c r="AF12" i="5" s="1"/>
  <c r="AI6" i="5"/>
  <c r="AH6" i="5"/>
  <c r="AI11" i="5" s="1"/>
  <c r="AG6" i="5"/>
  <c r="AH11" i="5" s="1"/>
  <c r="AF6" i="5"/>
  <c r="AG11" i="5" s="1"/>
  <c r="AE6" i="5"/>
  <c r="AD6" i="5"/>
  <c r="AC6" i="5"/>
  <c r="Y12" i="5" s="1"/>
  <c r="AB6" i="5"/>
  <c r="X12" i="5" s="1"/>
  <c r="AA6" i="5"/>
  <c r="W12" i="5" s="1"/>
  <c r="Z6" i="5"/>
  <c r="V12" i="5" s="1"/>
  <c r="Y6" i="5"/>
  <c r="U12" i="5" s="1"/>
  <c r="X6" i="5"/>
  <c r="CZ32" i="4"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EH90" i="4"/>
  <c r="DG90" i="4"/>
  <c r="C90" i="4"/>
  <c r="PZ81" i="4"/>
  <c r="KO81" i="4"/>
  <c r="JN81" i="4"/>
  <c r="IM81" i="4"/>
  <c r="GK81" i="4"/>
  <c r="EC81" i="4"/>
  <c r="AZ81" i="4"/>
  <c r="RA80" i="4"/>
  <c r="PZ80" i="4"/>
  <c r="OY80" i="4"/>
  <c r="NX80" i="4"/>
  <c r="MW80" i="4"/>
  <c r="JN80" i="4"/>
  <c r="IM80" i="4"/>
  <c r="EC80" i="4"/>
  <c r="DB80" i="4"/>
  <c r="CA80" i="4"/>
  <c r="AZ80" i="4"/>
  <c r="Y80" i="4"/>
  <c r="RA79" i="4"/>
  <c r="OY79" i="4"/>
  <c r="MW79" i="4"/>
  <c r="IM79" i="4"/>
  <c r="EC79" i="4"/>
  <c r="DB79" i="4"/>
  <c r="CA79" i="4"/>
  <c r="RH56" i="4"/>
  <c r="OF56" i="4"/>
  <c r="MN56" i="4"/>
  <c r="LT56" i="4"/>
  <c r="JL56" i="4"/>
  <c r="GF56" i="4"/>
  <c r="AR56" i="4"/>
  <c r="QN55" i="4"/>
  <c r="OZ55" i="4"/>
  <c r="MN55" i="4"/>
  <c r="LT55" i="4"/>
  <c r="JL55" i="4"/>
  <c r="GZ55" i="4"/>
  <c r="BL55" i="4"/>
  <c r="RH54" i="4"/>
  <c r="QN54" i="4"/>
  <c r="PT54" i="4"/>
  <c r="OF54" i="4"/>
  <c r="MN54" i="4"/>
  <c r="KZ54" i="4"/>
  <c r="JL54" i="4"/>
  <c r="GF54" i="4"/>
  <c r="CZ54" i="4"/>
  <c r="CF54" i="4"/>
  <c r="BL54" i="4"/>
  <c r="RH33" i="4"/>
  <c r="OF33" i="4"/>
  <c r="MN33" i="4"/>
  <c r="LT33" i="4"/>
  <c r="JL33" i="4"/>
  <c r="GF33" i="4"/>
  <c r="CZ33" i="4"/>
  <c r="CF33" i="4"/>
  <c r="AR33" i="4"/>
  <c r="RH32" i="4"/>
  <c r="QN32" i="4"/>
  <c r="OZ32" i="4"/>
  <c r="MN32" i="4"/>
  <c r="LT32" i="4"/>
  <c r="KF32" i="4"/>
  <c r="JL32" i="4"/>
  <c r="GZ32" i="4"/>
  <c r="GF32" i="4"/>
  <c r="BL32" i="4"/>
  <c r="AR32" i="4"/>
  <c r="RH31" i="4"/>
  <c r="QN31" i="4"/>
  <c r="PT31" i="4"/>
  <c r="OF31" i="4"/>
  <c r="MN31" i="4"/>
  <c r="KZ31" i="4"/>
  <c r="JL31" i="4"/>
  <c r="HT31" i="4"/>
  <c r="GZ31" i="4"/>
  <c r="GF31" i="4"/>
  <c r="CZ31" i="4"/>
  <c r="CF31" i="4"/>
  <c r="BL31" i="4"/>
  <c r="X31" i="4"/>
  <c r="LZ10" i="4"/>
  <c r="IT10" i="4"/>
  <c r="FN10" i="4"/>
  <c r="CH10" i="4"/>
  <c r="B10" i="4"/>
  <c r="PF8" i="4"/>
  <c r="LZ8" i="4"/>
  <c r="IT8" i="4"/>
  <c r="FN8" i="4"/>
  <c r="CH8" i="4"/>
  <c r="B8" i="4"/>
  <c r="B5" i="4"/>
  <c r="AR31" i="4" l="1"/>
  <c r="FL31" i="4"/>
  <c r="KF31" i="4"/>
  <c r="OZ31" i="4"/>
  <c r="KF33" i="4"/>
  <c r="FL55" i="4"/>
  <c r="CF56" i="4"/>
  <c r="AZ79" i="4"/>
  <c r="HL79" i="4"/>
  <c r="X33" i="4"/>
  <c r="KZ33" i="4"/>
  <c r="QN33" i="4"/>
  <c r="CZ56" i="4"/>
  <c r="AG10" i="5"/>
  <c r="CJ10" i="5"/>
  <c r="AR54" i="4"/>
  <c r="FL54" i="4"/>
  <c r="NX79" i="4"/>
  <c r="OF32" i="4"/>
  <c r="FL33" i="4"/>
  <c r="GF55" i="4"/>
  <c r="RH55" i="4"/>
  <c r="KF56" i="4"/>
  <c r="FL32" i="4"/>
  <c r="KF54" i="4"/>
  <c r="OZ54" i="4"/>
  <c r="AR55" i="4"/>
  <c r="OF55" i="4"/>
  <c r="X56" i="4"/>
  <c r="FL56" i="4"/>
  <c r="KZ56" i="4"/>
  <c r="QN56" i="4"/>
  <c r="Y81" i="4"/>
  <c r="HL81" i="4"/>
  <c r="OY81" i="4"/>
  <c r="AR10" i="5"/>
  <c r="DG10" i="5"/>
  <c r="BO10" i="5"/>
  <c r="DQ10" i="5"/>
  <c r="W10" i="5"/>
  <c r="BY10" i="5"/>
  <c r="EB10" i="5"/>
  <c r="BL33" i="4"/>
  <c r="AF11" i="5"/>
  <c r="ER32" i="4"/>
  <c r="AJ11" i="5"/>
  <c r="HT32" i="4"/>
  <c r="AI12" i="5"/>
  <c r="GZ33" i="4"/>
  <c r="BD11" i="5"/>
  <c r="PT32" i="4"/>
  <c r="BC12" i="5"/>
  <c r="OZ33" i="4"/>
  <c r="CA12" i="5"/>
  <c r="GZ56" i="4"/>
  <c r="BP11" i="5"/>
  <c r="CF55" i="4"/>
  <c r="BX11" i="5"/>
  <c r="ER55" i="4"/>
  <c r="CB11" i="5"/>
  <c r="HT55" i="4"/>
  <c r="CJ11" i="5"/>
  <c r="KF55" i="4"/>
  <c r="CV11" i="5"/>
  <c r="PT55" i="4"/>
  <c r="CU12" i="5"/>
  <c r="OZ56" i="4"/>
  <c r="CF32" i="4"/>
  <c r="BL56" i="4"/>
  <c r="X32" i="4"/>
  <c r="X54" i="4"/>
  <c r="GZ54" i="4"/>
  <c r="X55" i="4"/>
  <c r="CZ55" i="4"/>
  <c r="KZ55" i="4"/>
  <c r="Y79" i="4"/>
  <c r="JN79" i="4"/>
  <c r="GK80" i="4"/>
  <c r="KO80" i="4"/>
  <c r="CA81" i="4"/>
  <c r="MW81" i="4"/>
  <c r="RA81" i="4"/>
  <c r="ER31" i="4"/>
  <c r="LT31" i="4"/>
  <c r="ER33" i="4"/>
  <c r="HT33" i="4"/>
  <c r="PT33" i="4"/>
  <c r="ER54" i="4"/>
  <c r="HT54" i="4"/>
  <c r="LT54" i="4"/>
  <c r="ER56" i="4"/>
  <c r="HT56" i="4"/>
  <c r="PT56" i="4"/>
  <c r="GK79" i="4"/>
  <c r="KO79" i="4"/>
  <c r="PZ79" i="4"/>
  <c r="HL80" i="4"/>
  <c r="DB81" i="4"/>
  <c r="NX81" i="4"/>
  <c r="V10" i="5"/>
  <c r="AF10" i="5"/>
  <c r="AJ10" i="5"/>
  <c r="AT10" i="5"/>
  <c r="BD10" i="5"/>
  <c r="BN10" i="5"/>
  <c r="BX10" i="5"/>
  <c r="CB10" i="5"/>
  <c r="CL10" i="5"/>
  <c r="CV10" i="5"/>
  <c r="DF10" i="5"/>
  <c r="DP10" i="5"/>
  <c r="DT10" i="5"/>
  <c r="ED10" i="5"/>
  <c r="AQ10" i="5"/>
  <c r="AU10" i="5"/>
  <c r="BE10" i="5"/>
  <c r="CI10" i="5"/>
  <c r="CM10" i="5"/>
  <c r="CW10" i="5"/>
  <c r="EA10" i="5"/>
  <c r="EE10" i="5"/>
  <c r="X10" i="5"/>
  <c r="AH10" i="5"/>
  <c r="BB10" i="5"/>
  <c r="BF10" i="5"/>
  <c r="BP10" i="5"/>
  <c r="BZ10" i="5"/>
  <c r="CT10" i="5"/>
  <c r="CX10" i="5"/>
  <c r="DH10" i="5"/>
  <c r="DR10" i="5"/>
  <c r="Y11" i="5"/>
  <c r="AS11"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<sst xmlns="http://schemas.openxmlformats.org/spreadsheetml/2006/main" count="262" uniqueCount="106">
  <si>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</si>
  <si>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</si>
  <si>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</si>
  <si>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</si>
  <si>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</si>
  <si>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</si>
  <si>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</si>
  <si>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</si>
  <si>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</si>
  <si>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</si>
  <si>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</si>
  <si>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</si>
  <si>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</si>
  <si>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</si>
  <si>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</si>
  <si>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</si>
  <si>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</si>
  <si>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</si>
  <si>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</si>
  <si>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</si>
  <si>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</si>
  <si>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</si>
  <si>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</si>
  <si>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</si>
  <si>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</si>
  <si>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</si>
  <si>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</si>
  <si>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</si>
  <si>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</si>
  <si>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</si>
  <si>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</si>
  <si>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</si>
  <si>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</si>
  <si>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</si>
  <si>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</si>
  <si>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</si>
  <si>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</si>
  <si>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</si>
  <si>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</si>
  <si>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</si>
  <si>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</si>
  <si>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</si>
  <si>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</si>
  <si>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</si>
  <si>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</si>
  <si>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</si>
  <si>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</si>
  <si>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</si>
  <si>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</si>
  <si>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</si>
  <si>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</si>
  <si>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</si>
  <si>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</si>
  <si>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</si>
  <si>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</si>
  <si>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</si>
  <si>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</si>
  <si>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</si>
  <si>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</si>
  <si>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</si>
  <si>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</si>
  <si>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</si>
  <si>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</si>
  <si>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</si>
  <si>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</si>
  <si>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</si>
  <si>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</si>
  <si>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</si>
  <si>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</si>
  <si>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</si>
  <si>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</si>
  <si>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</si>
  <si>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</si>
  <si>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</si>
  <si>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</si>
  <si>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</si>
  <si>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</si>
  <si>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</si>
  <si>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</si>
  <si>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</si>
  <si>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</si>
  <si>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</si>
  <si>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</si>
  <si>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</si>
  <si>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</si>
  <si>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</si>
  <si>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</si>
  <si>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082236</t>
  </si>
  <si>
    <t>46</t>
  </si>
  <si>
    <t>02</t>
  </si>
  <si>
    <t>0</t>
  </si>
  <si>
    <t>000</t>
  </si>
  <si>
    <t>茨城県　潮来市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</si>
  <si>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</si>
  <si>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</si>
  <si>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</si>
  <si>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</si>
  <si>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</si>
  <si>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</si>
  <si>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</si>
  <si>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</si>
  <si>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</si>
  <si>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</si>
  <si>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については、類似団体を上回っているが、管路経年化率については、本市工業用水道が、H4に供用開始であるため法定耐用年数を超えた管路は発生していないため0％である。そのため管路更新率も0％となっている。
　今後発生する施設及び管論の老朽化に向け、アセットマネジメントの手法を用いた施設の長寿命化や更新需要の平準化を考慮した更新計画を策定し適正な維持管理を行っていく。</t>
    <rPh sb="1" eb="3">
      <t>ユウケイ</t>
    </rPh>
    <rPh sb="3" eb="5">
      <t>コテイ</t>
    </rPh>
    <rPh sb="5" eb="7">
      <t>シサン</t>
    </rPh>
    <rPh sb="7" eb="9">
      <t>ゲンカ</t>
    </rPh>
    <rPh sb="9" eb="11">
      <t>ショウキャク</t>
    </rPh>
    <rPh sb="11" eb="12">
      <t>リツ</t>
    </rPh>
    <rPh sb="18" eb="20">
      <t>ルイジ</t>
    </rPh>
    <rPh sb="20" eb="22">
      <t>ダンタイ</t>
    </rPh>
    <rPh sb="23" eb="25">
      <t>ウワマワ</t>
    </rPh>
    <rPh sb="31" eb="33">
      <t>カンロ</t>
    </rPh>
    <rPh sb="33" eb="36">
      <t>ケイネンカ</t>
    </rPh>
    <rPh sb="36" eb="37">
      <t>リツ</t>
    </rPh>
    <rPh sb="43" eb="45">
      <t>ホンシ</t>
    </rPh>
    <rPh sb="45" eb="48">
      <t>コウギョウヨウ</t>
    </rPh>
    <rPh sb="48" eb="50">
      <t>スイドウ</t>
    </rPh>
    <rPh sb="55" eb="57">
      <t>キョウヨウ</t>
    </rPh>
    <rPh sb="57" eb="59">
      <t>カイシ</t>
    </rPh>
    <rPh sb="64" eb="66">
      <t>ホウテイ</t>
    </rPh>
    <rPh sb="66" eb="68">
      <t>タイヨウ</t>
    </rPh>
    <rPh sb="68" eb="70">
      <t>ネンスウ</t>
    </rPh>
    <rPh sb="71" eb="72">
      <t>コ</t>
    </rPh>
    <rPh sb="74" eb="76">
      <t>カンロ</t>
    </rPh>
    <rPh sb="77" eb="79">
      <t>ハッセイ</t>
    </rPh>
    <rPh sb="96" eb="98">
      <t>カンロ</t>
    </rPh>
    <rPh sb="98" eb="100">
      <t>コウシン</t>
    </rPh>
    <rPh sb="100" eb="101">
      <t>リツ</t>
    </rPh>
    <rPh sb="113" eb="115">
      <t>コンゴ</t>
    </rPh>
    <rPh sb="115" eb="117">
      <t>ハッセイ</t>
    </rPh>
    <rPh sb="119" eb="121">
      <t>シセツ</t>
    </rPh>
    <rPh sb="121" eb="122">
      <t>オヨ</t>
    </rPh>
    <rPh sb="123" eb="124">
      <t>カン</t>
    </rPh>
    <rPh sb="124" eb="125">
      <t>ロン</t>
    </rPh>
    <rPh sb="126" eb="129">
      <t>ロウキュウカ</t>
    </rPh>
    <rPh sb="130" eb="131">
      <t>ム</t>
    </rPh>
    <rPh sb="144" eb="146">
      <t>シュホウ</t>
    </rPh>
    <rPh sb="147" eb="148">
      <t>モチ</t>
    </rPh>
    <rPh sb="150" eb="152">
      <t>シセツ</t>
    </rPh>
    <rPh sb="153" eb="157">
      <t>チョウジュミョウカ</t>
    </rPh>
    <rPh sb="158" eb="160">
      <t>コウシン</t>
    </rPh>
    <rPh sb="160" eb="162">
      <t>ジュヨウ</t>
    </rPh>
    <rPh sb="163" eb="166">
      <t>ヘイジュンカ</t>
    </rPh>
    <rPh sb="167" eb="169">
      <t>コウリョ</t>
    </rPh>
    <rPh sb="171" eb="173">
      <t>コウシン</t>
    </rPh>
    <rPh sb="173" eb="175">
      <t>ケイカク</t>
    </rPh>
    <rPh sb="176" eb="178">
      <t>サクテイ</t>
    </rPh>
    <rPh sb="179" eb="181">
      <t>テキセイ</t>
    </rPh>
    <rPh sb="182" eb="184">
      <t>イジ</t>
    </rPh>
    <rPh sb="184" eb="186">
      <t>カンリ</t>
    </rPh>
    <rPh sb="187" eb="188">
      <t>オコナ</t>
    </rPh>
    <phoneticPr fontId="5"/>
  </si>
  <si>
    <t>　現状の経営状況は、「１．経営の健全性・効率性」から見ても、健全は経営が保たれていると考えられる。また、「２．老朽化の状況」についても、耐用年数を経過した管路はなく、概ね健全な状態が保たれている。
　将来に向かって、工業用水道事業を健全な形で維持させるために、今後発生する施設及び管路の老朽化に向け、アセットマネジメントの手法を用いた施設の長寿命化や更新需要の平準化を考慮した、不要な配水管の廃止や配水管口径の適正化（減径）を練り込んだ更新計画を策定し適正な維持管理を行っていく。</t>
    <rPh sb="1" eb="3">
      <t>ゲンジョウ</t>
    </rPh>
    <rPh sb="4" eb="6">
      <t>ケイエイ</t>
    </rPh>
    <rPh sb="6" eb="8">
      <t>ジョウキョウ</t>
    </rPh>
    <rPh sb="13" eb="15">
      <t>ケイエイ</t>
    </rPh>
    <rPh sb="16" eb="19">
      <t>ケンゼンセイ</t>
    </rPh>
    <rPh sb="20" eb="23">
      <t>コウリツセイ</t>
    </rPh>
    <rPh sb="26" eb="27">
      <t>ミ</t>
    </rPh>
    <rPh sb="30" eb="32">
      <t>ケンゼン</t>
    </rPh>
    <rPh sb="33" eb="35">
      <t>ケイエイ</t>
    </rPh>
    <rPh sb="36" eb="37">
      <t>タモ</t>
    </rPh>
    <rPh sb="43" eb="44">
      <t>カンガ</t>
    </rPh>
    <rPh sb="55" eb="58">
      <t>ロウキュウカ</t>
    </rPh>
    <rPh sb="59" eb="61">
      <t>ジョウキョウ</t>
    </rPh>
    <rPh sb="68" eb="70">
      <t>タイヨウ</t>
    </rPh>
    <rPh sb="70" eb="72">
      <t>ネンスウ</t>
    </rPh>
    <rPh sb="73" eb="75">
      <t>ケイカ</t>
    </rPh>
    <rPh sb="77" eb="79">
      <t>カンロ</t>
    </rPh>
    <rPh sb="83" eb="84">
      <t>オオム</t>
    </rPh>
    <rPh sb="85" eb="87">
      <t>ケンゼン</t>
    </rPh>
    <rPh sb="88" eb="90">
      <t>ジョウタイ</t>
    </rPh>
    <rPh sb="91" eb="92">
      <t>タモ</t>
    </rPh>
    <rPh sb="100" eb="102">
      <t>ショウライ</t>
    </rPh>
    <rPh sb="103" eb="104">
      <t>ム</t>
    </rPh>
    <rPh sb="108" eb="111">
      <t>コウギョウヨウ</t>
    </rPh>
    <rPh sb="111" eb="113">
      <t>スイドウ</t>
    </rPh>
    <rPh sb="113" eb="115">
      <t>ジギョウ</t>
    </rPh>
    <rPh sb="116" eb="118">
      <t>ケンゼン</t>
    </rPh>
    <rPh sb="119" eb="120">
      <t>カタチ</t>
    </rPh>
    <rPh sb="121" eb="123">
      <t>イジ</t>
    </rPh>
    <rPh sb="130" eb="132">
      <t>コンゴ</t>
    </rPh>
    <rPh sb="132" eb="134">
      <t>ハッセイ</t>
    </rPh>
    <rPh sb="136" eb="138">
      <t>シセツ</t>
    </rPh>
    <rPh sb="138" eb="139">
      <t>オヨ</t>
    </rPh>
    <rPh sb="140" eb="142">
      <t>カンロ</t>
    </rPh>
    <rPh sb="143" eb="146">
      <t>ロウキュウカ</t>
    </rPh>
    <rPh sb="147" eb="148">
      <t>ム</t>
    </rPh>
    <rPh sb="161" eb="163">
      <t>シュホウ</t>
    </rPh>
    <rPh sb="164" eb="165">
      <t>モチ</t>
    </rPh>
    <rPh sb="167" eb="169">
      <t>シセツ</t>
    </rPh>
    <rPh sb="170" eb="174">
      <t>チョウジュミョウカ</t>
    </rPh>
    <rPh sb="175" eb="177">
      <t>コウシン</t>
    </rPh>
    <rPh sb="177" eb="179">
      <t>ジュヨウ</t>
    </rPh>
    <rPh sb="180" eb="183">
      <t>ヘイジュンカ</t>
    </rPh>
    <rPh sb="184" eb="186">
      <t>コウリョ</t>
    </rPh>
    <rPh sb="189" eb="191">
      <t>フヨウ</t>
    </rPh>
    <rPh sb="192" eb="195">
      <t>ハイスイカン</t>
    </rPh>
    <rPh sb="196" eb="198">
      <t>ハイシ</t>
    </rPh>
    <rPh sb="199" eb="202">
      <t>ハイスイカン</t>
    </rPh>
    <rPh sb="202" eb="204">
      <t>コウケイ</t>
    </rPh>
    <rPh sb="205" eb="208">
      <t>テキセイカ</t>
    </rPh>
    <phoneticPr fontId="5"/>
  </si>
  <si>
    <t>①経常収支比率については、類似団体を上回っている。100％以上を確保できており、健全な経営がされていると分析できる。
②累積欠損金比率については、欠損金がなく、安定経営されている。
③流動比率については、類似団体を上回っている。事業規模が小さく財政基盤が脆弱なため、内部留保資金を確保した経営をしていることが要因である。
④企業債残高対給水収益比率は、類似団体を大幅に下回っている。これは、企業債発行抑制が大きな要因である。
⑤料金回収率は、100以上を確保できており、類似団体も上回っている。料金体系は責任水量制を採用しており、給水に係る費用に対し、適正な料金設定がなされていると考えられる。
⑥給水原価については、類似団体とほぼ同水準で推移している。人件費や修繕費などの経常経費を抑制していることが給水原価が下がっている要因であると考えられる。
⑦施設利用率については、夏場等ピーク対応に備えるため施設能力の60％台の数値となっている。
⑧契約率については、類似団体を大幅に上回っている。施設能力に見合った契約がなされていると考えられる。</t>
    <rPh sb="1" eb="3">
      <t>ケイジョウ</t>
    </rPh>
    <rPh sb="3" eb="5">
      <t>シュウシ</t>
    </rPh>
    <rPh sb="5" eb="7">
      <t>ヒリツ</t>
    </rPh>
    <rPh sb="13" eb="15">
      <t>ルイジ</t>
    </rPh>
    <rPh sb="15" eb="17">
      <t>ダンタイ</t>
    </rPh>
    <rPh sb="18" eb="20">
      <t>ウワマワ</t>
    </rPh>
    <rPh sb="29" eb="31">
      <t>イジョウ</t>
    </rPh>
    <rPh sb="32" eb="34">
      <t>カクホ</t>
    </rPh>
    <rPh sb="40" eb="42">
      <t>ケンゼン</t>
    </rPh>
    <rPh sb="43" eb="45">
      <t>ケイエイ</t>
    </rPh>
    <rPh sb="52" eb="54">
      <t>ブンセキ</t>
    </rPh>
    <rPh sb="60" eb="62">
      <t>ルイセキ</t>
    </rPh>
    <rPh sb="62" eb="64">
      <t>ケッソン</t>
    </rPh>
    <rPh sb="64" eb="65">
      <t>キン</t>
    </rPh>
    <rPh sb="65" eb="67">
      <t>ヒリツ</t>
    </rPh>
    <rPh sb="73" eb="75">
      <t>ケッソン</t>
    </rPh>
    <rPh sb="75" eb="76">
      <t>キン</t>
    </rPh>
    <rPh sb="80" eb="82">
      <t>アンテイ</t>
    </rPh>
    <rPh sb="82" eb="84">
      <t>ケイエイ</t>
    </rPh>
    <rPh sb="92" eb="94">
      <t>リュウドウ</t>
    </rPh>
    <rPh sb="94" eb="96">
      <t>ヒリツ</t>
    </rPh>
    <rPh sb="102" eb="104">
      <t>ルイジ</t>
    </rPh>
    <rPh sb="104" eb="106">
      <t>ダンタイ</t>
    </rPh>
    <rPh sb="107" eb="109">
      <t>ウワマワ</t>
    </rPh>
    <rPh sb="114" eb="116">
      <t>ジギョウ</t>
    </rPh>
    <rPh sb="116" eb="118">
      <t>キボ</t>
    </rPh>
    <rPh sb="119" eb="120">
      <t>チイ</t>
    </rPh>
    <rPh sb="122" eb="124">
      <t>ザイセイ</t>
    </rPh>
    <rPh sb="124" eb="126">
      <t>キバン</t>
    </rPh>
    <rPh sb="127" eb="128">
      <t>モロ</t>
    </rPh>
    <rPh sb="128" eb="129">
      <t>ジャク</t>
    </rPh>
    <rPh sb="133" eb="135">
      <t>ナイブ</t>
    </rPh>
    <rPh sb="135" eb="137">
      <t>リュウホ</t>
    </rPh>
    <rPh sb="137" eb="139">
      <t>シキン</t>
    </rPh>
    <rPh sb="140" eb="142">
      <t>カクホ</t>
    </rPh>
    <rPh sb="144" eb="146">
      <t>ケイエイ</t>
    </rPh>
    <rPh sb="154" eb="156">
      <t>ヨウイン</t>
    </rPh>
    <rPh sb="162" eb="164">
      <t>キギョウ</t>
    </rPh>
    <rPh sb="164" eb="165">
      <t>サイ</t>
    </rPh>
    <rPh sb="165" eb="167">
      <t>ザンダカ</t>
    </rPh>
    <rPh sb="167" eb="168">
      <t>タイ</t>
    </rPh>
    <rPh sb="168" eb="170">
      <t>キュウスイ</t>
    </rPh>
    <rPh sb="170" eb="172">
      <t>シュウエキ</t>
    </rPh>
    <rPh sb="172" eb="174">
      <t>ヒリツ</t>
    </rPh>
    <rPh sb="176" eb="178">
      <t>ルイジ</t>
    </rPh>
    <rPh sb="178" eb="180">
      <t>ダンタイ</t>
    </rPh>
    <rPh sb="181" eb="183">
      <t>オオハバ</t>
    </rPh>
    <rPh sb="184" eb="186">
      <t>シタマワ</t>
    </rPh>
    <rPh sb="195" eb="197">
      <t>キギョウ</t>
    </rPh>
    <rPh sb="197" eb="198">
      <t>サイ</t>
    </rPh>
    <rPh sb="198" eb="200">
      <t>ハッコウ</t>
    </rPh>
    <rPh sb="200" eb="202">
      <t>ヨクセイ</t>
    </rPh>
    <rPh sb="203" eb="204">
      <t>オオ</t>
    </rPh>
    <rPh sb="206" eb="208">
      <t>ヨウイン</t>
    </rPh>
    <rPh sb="214" eb="216">
      <t>リョウキン</t>
    </rPh>
    <rPh sb="216" eb="218">
      <t>カイシュウ</t>
    </rPh>
    <rPh sb="218" eb="219">
      <t>リツ</t>
    </rPh>
    <rPh sb="224" eb="226">
      <t>イジョウ</t>
    </rPh>
    <rPh sb="227" eb="229">
      <t>カクホ</t>
    </rPh>
    <rPh sb="235" eb="237">
      <t>ルイジ</t>
    </rPh>
    <rPh sb="237" eb="239">
      <t>ダンタイ</t>
    </rPh>
    <rPh sb="240" eb="242">
      <t>ウワマワ</t>
    </rPh>
    <rPh sb="247" eb="249">
      <t>リョウキン</t>
    </rPh>
    <rPh sb="249" eb="251">
      <t>タイケイ</t>
    </rPh>
    <rPh sb="252" eb="254">
      <t>セキニン</t>
    </rPh>
    <rPh sb="254" eb="256">
      <t>スイリョウ</t>
    </rPh>
    <rPh sb="256" eb="257">
      <t>セイ</t>
    </rPh>
    <rPh sb="258" eb="260">
      <t>サイヨウ</t>
    </rPh>
    <rPh sb="265" eb="267">
      <t>キュウスイ</t>
    </rPh>
    <rPh sb="268" eb="269">
      <t>カカ</t>
    </rPh>
    <rPh sb="270" eb="272">
      <t>ヒヨウ</t>
    </rPh>
    <rPh sb="273" eb="274">
      <t>タイ</t>
    </rPh>
    <rPh sb="276" eb="278">
      <t>テキセイ</t>
    </rPh>
    <rPh sb="279" eb="281">
      <t>リョウキン</t>
    </rPh>
    <rPh sb="281" eb="283">
      <t>セッテイ</t>
    </rPh>
    <rPh sb="291" eb="292">
      <t>カンガ</t>
    </rPh>
    <rPh sb="299" eb="301">
      <t>キュウスイ</t>
    </rPh>
    <rPh sb="301" eb="303">
      <t>ゲンカ</t>
    </rPh>
    <rPh sb="309" eb="311">
      <t>ルイジ</t>
    </rPh>
    <rPh sb="311" eb="313">
      <t>ダンタイ</t>
    </rPh>
    <rPh sb="316" eb="319">
      <t>ドウスイジュン</t>
    </rPh>
    <rPh sb="320" eb="322">
      <t>スイイ</t>
    </rPh>
    <rPh sb="327" eb="330">
      <t>ジンケンヒ</t>
    </rPh>
    <rPh sb="331" eb="334">
      <t>シュウゼンヒ</t>
    </rPh>
    <rPh sb="337" eb="339">
      <t>ケイジョウ</t>
    </rPh>
    <rPh sb="339" eb="341">
      <t>ケイヒ</t>
    </rPh>
    <rPh sb="342" eb="344">
      <t>ヨクセイ</t>
    </rPh>
    <rPh sb="351" eb="353">
      <t>キュウスイ</t>
    </rPh>
    <rPh sb="353" eb="355">
      <t>ゲンカ</t>
    </rPh>
    <rPh sb="356" eb="357">
      <t>サ</t>
    </rPh>
    <rPh sb="362" eb="364">
      <t>ヨウイン</t>
    </rPh>
    <rPh sb="368" eb="369">
      <t>カンガ</t>
    </rPh>
    <rPh sb="376" eb="378">
      <t>シセツ</t>
    </rPh>
    <rPh sb="378" eb="380">
      <t>リヨウ</t>
    </rPh>
    <rPh sb="380" eb="381">
      <t>リツ</t>
    </rPh>
    <rPh sb="387" eb="389">
      <t>ナツバ</t>
    </rPh>
    <rPh sb="389" eb="390">
      <t>トウ</t>
    </rPh>
    <rPh sb="393" eb="395">
      <t>タイオウ</t>
    </rPh>
    <rPh sb="396" eb="397">
      <t>ソナ</t>
    </rPh>
    <rPh sb="401" eb="403">
      <t>シセツ</t>
    </rPh>
    <rPh sb="403" eb="405">
      <t>ノウリョク</t>
    </rPh>
    <rPh sb="409" eb="410">
      <t>ダイ</t>
    </rPh>
    <rPh sb="411" eb="413">
      <t>スウチ</t>
    </rPh>
    <rPh sb="422" eb="424">
      <t>ケイヤク</t>
    </rPh>
    <rPh sb="424" eb="425">
      <t>リツ</t>
    </rPh>
    <rPh sb="431" eb="433">
      <t>ルイジ</t>
    </rPh>
    <rPh sb="433" eb="435">
      <t>ダンタイ</t>
    </rPh>
    <rPh sb="436" eb="438">
      <t>オオハバ</t>
    </rPh>
    <rPh sb="439" eb="441">
      <t>ウワマワ</t>
    </rPh>
    <rPh sb="446" eb="448">
      <t>シセツ</t>
    </rPh>
    <rPh sb="448" eb="450">
      <t>ノウリョク</t>
    </rPh>
    <rPh sb="451" eb="453">
      <t>ミア</t>
    </rPh>
    <rPh sb="455" eb="457">
      <t>ケイヤク</t>
    </rPh>
    <rPh sb="465" eb="466">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</si>
</sst>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61.38</c:v>
                </c:pt>
                <c:pt idx="1">
                  <c:v>63.29</c:v>
                </c:pt>
                <c:pt idx="2">
                  <c:v>65.209999999999994</c:v>
                </c:pt>
                <c:pt idx="3">
                  <c:v>67.13</c:v>
                </c:pt>
                <c:pt idx="4">
                  <c:v>69.040000000000006</c:v>
                </c:pt>
              </c:numCache>
            </c:numRef>
          </c:val>
          <c:extLst>
            <c:ext xmlns:c16="http://schemas.microsoft.com/office/drawing/2014/chart" uri="{C3380CC4-5D6E-409C-BE32-E72D297353CC}">
              <c16:uniqueId val="{00000000-3AED-4BBD-A1BB-BA0B77CD01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3AED-4BBD-A1BB-BA0B77CD011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3A-4F09-ACCA-083EFE160E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153A-4F09-ACCA-083EFE160E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125.85</c:v>
                </c:pt>
                <c:pt idx="1">
                  <c:v>124.55</c:v>
                </c:pt>
                <c:pt idx="2">
                  <c:v>126.15</c:v>
                </c:pt>
                <c:pt idx="3">
                  <c:v>139.46</c:v>
                </c:pt>
                <c:pt idx="4">
                  <c:v>126.96</c:v>
                </c:pt>
              </c:numCache>
            </c:numRef>
          </c:val>
          <c:extLst>
            <c:ext xmlns:c16="http://schemas.microsoft.com/office/drawing/2014/chart" uri="{C3380CC4-5D6E-409C-BE32-E72D297353CC}">
              <c16:uniqueId val="{00000000-B9E9-47C0-BA8B-5B74332A15C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B9E9-47C0-BA8B-5B74332A15C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A7-4F53-9CA4-A35DE93534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ABA7-4F53-9CA4-A35DE93534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ED-4E2D-83AF-60D3745BCEC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37ED-4E2D-83AF-60D3745BCEC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4629.49</c:v>
                </c:pt>
                <c:pt idx="1">
                  <c:v>5331.54</c:v>
                </c:pt>
                <c:pt idx="2">
                  <c:v>5571.12</c:v>
                </c:pt>
                <c:pt idx="3">
                  <c:v>5635.35</c:v>
                </c:pt>
                <c:pt idx="4">
                  <c:v>5599.48</c:v>
                </c:pt>
              </c:numCache>
            </c:numRef>
          </c:val>
          <c:extLst>
            <c:ext xmlns:c16="http://schemas.microsoft.com/office/drawing/2014/chart" uri="{C3380CC4-5D6E-409C-BE32-E72D297353CC}">
              <c16:uniqueId val="{00000000-1609-4EF0-A89C-89094B38BAD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1609-4EF0-A89C-89094B38BAD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254.05</c:v>
                </c:pt>
                <c:pt idx="1">
                  <c:v>246.91</c:v>
                </c:pt>
                <c:pt idx="2">
                  <c:v>236.33</c:v>
                </c:pt>
                <c:pt idx="3">
                  <c:v>229.55</c:v>
                </c:pt>
                <c:pt idx="4">
                  <c:v>216.84</c:v>
                </c:pt>
              </c:numCache>
            </c:numRef>
          </c:val>
          <c:extLst>
            <c:ext xmlns:c16="http://schemas.microsoft.com/office/drawing/2014/chart" uri="{C3380CC4-5D6E-409C-BE32-E72D297353CC}">
              <c16:uniqueId val="{00000000-E07C-4FBE-942F-E94578E176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E07C-4FBE-942F-E94578E176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133.69999999999999</c:v>
                </c:pt>
                <c:pt idx="1">
                  <c:v>129.46</c:v>
                </c:pt>
                <c:pt idx="2">
                  <c:v>134.09</c:v>
                </c:pt>
                <c:pt idx="3">
                  <c:v>153.27000000000001</c:v>
                </c:pt>
                <c:pt idx="4">
                  <c:v>135.12</c:v>
                </c:pt>
              </c:numCache>
            </c:numRef>
          </c:val>
          <c:extLst>
            <c:ext xmlns:c16="http://schemas.microsoft.com/office/drawing/2014/chart" uri="{C3380CC4-5D6E-409C-BE32-E72D297353CC}">
              <c16:uniqueId val="{00000000-8681-4773-8635-A458E98AAEB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8681-4773-8635-A458E98AAEB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49.83</c:v>
                </c:pt>
                <c:pt idx="1">
                  <c:v>55.65</c:v>
                </c:pt>
                <c:pt idx="2">
                  <c:v>50.11</c:v>
                </c:pt>
                <c:pt idx="3">
                  <c:v>42.81</c:v>
                </c:pt>
                <c:pt idx="4">
                  <c:v>47.46</c:v>
                </c:pt>
              </c:numCache>
            </c:numRef>
          </c:val>
          <c:extLst>
            <c:ext xmlns:c16="http://schemas.microsoft.com/office/drawing/2014/chart" uri="{C3380CC4-5D6E-409C-BE32-E72D297353CC}">
              <c16:uniqueId val="{00000000-294A-40E0-8C69-6CA868C8C7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294A-40E0-8C69-6CA868C8C7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62.44</c:v>
                </c:pt>
                <c:pt idx="1">
                  <c:v>57.44</c:v>
                </c:pt>
                <c:pt idx="2">
                  <c:v>62.2</c:v>
                </c:pt>
                <c:pt idx="3">
                  <c:v>63.17</c:v>
                </c:pt>
                <c:pt idx="4">
                  <c:v>65.61</c:v>
                </c:pt>
              </c:numCache>
            </c:numRef>
          </c:val>
          <c:extLst>
            <c:ext xmlns:c16="http://schemas.microsoft.com/office/drawing/2014/chart" uri="{C3380CC4-5D6E-409C-BE32-E72D297353CC}">
              <c16:uniqueId val="{00000000-6876-4C64-8766-9189E02E32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6876-4C64-8766-9189E02E327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92.07</c:v>
                </c:pt>
                <c:pt idx="1">
                  <c:v>92.07</c:v>
                </c:pt>
                <c:pt idx="2">
                  <c:v>92.07</c:v>
                </c:pt>
                <c:pt idx="3">
                  <c:v>92.07</c:v>
                </c:pt>
                <c:pt idx="4">
                  <c:v>92.07</c:v>
                </c:pt>
              </c:numCache>
            </c:numRef>
          </c:val>
          <c:extLst>
            <c:ext xmlns:c16="http://schemas.microsoft.com/office/drawing/2014/chart" uri="{C3380CC4-5D6E-409C-BE32-E72D297353CC}">
              <c16:uniqueId val="{00000000-BF66-4DAB-98E3-04C4FDE8D13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BF66-4DAB-98E3-04C4FDE8D13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election activeCell="ED16" sqref="ED1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15">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15">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15">
      <c r="A5" s="2"/>
      <c r="B5" s="50" t="str">
        <f>データ!H7</f>
        <v>茨城県　潮来市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15">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820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538</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15">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15">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85.7</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4</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755</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15">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15">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105</v>
      </c>
      <c r="SN16" s="103"/>
      <c r="SO16" s="103"/>
      <c r="SP16" s="103"/>
      <c r="SQ16" s="103"/>
      <c r="SR16" s="103"/>
      <c r="SS16" s="103"/>
      <c r="ST16" s="103"/>
      <c r="SU16" s="103"/>
      <c r="SV16" s="103"/>
      <c r="SW16" s="103"/>
      <c r="SX16" s="103"/>
      <c r="SY16" s="103"/>
      <c r="SZ16" s="103"/>
      <c r="TA16" s="104"/>
    </row>
    <row r="17" spans="1:521" ht="13.5" customHeight="1" x14ac:dyDescent="0.15">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15">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15">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15">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15">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15">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15">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15">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15">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15">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15">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15">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15">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15">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125.85</v>
      </c>
      <c r="Y32" s="121"/>
      <c r="Z32" s="121"/>
      <c r="AA32" s="121"/>
      <c r="AB32" s="121"/>
      <c r="AC32" s="121"/>
      <c r="AD32" s="121"/>
      <c r="AE32" s="121"/>
      <c r="AF32" s="121"/>
      <c r="AG32" s="121"/>
      <c r="AH32" s="121"/>
      <c r="AI32" s="121"/>
      <c r="AJ32" s="121"/>
      <c r="AK32" s="121"/>
      <c r="AL32" s="121"/>
      <c r="AM32" s="121"/>
      <c r="AN32" s="121"/>
      <c r="AO32" s="121"/>
      <c r="AP32" s="121"/>
      <c r="AQ32" s="122"/>
      <c r="AR32" s="120">
        <f>データ!U6</f>
        <v>124.55</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126.15</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139.46</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126.96</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4629.49</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5331.54</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5571.12</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5635.35</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5599.48</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254.05</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246.91</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236.33</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229.55</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216.84</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15">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108.76</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110.19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113.73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115.42</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114.11</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125.8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132.55000000000001</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134.69</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133.63999999999999</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140.65</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732.52</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819.73</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834.05</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1011.55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913.57</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498.01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490.39</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475.44</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413.6</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398.17</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15">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15">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15">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15">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15">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15">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15">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15">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15">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15">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103</v>
      </c>
      <c r="SN48" s="103"/>
      <c r="SO48" s="103"/>
      <c r="SP48" s="103"/>
      <c r="SQ48" s="103"/>
      <c r="SR48" s="103"/>
      <c r="SS48" s="103"/>
      <c r="ST48" s="103"/>
      <c r="SU48" s="103"/>
      <c r="SV48" s="103"/>
      <c r="SW48" s="103"/>
      <c r="SX48" s="103"/>
      <c r="SY48" s="103"/>
      <c r="SZ48" s="103"/>
      <c r="TA48" s="104"/>
    </row>
    <row r="49" spans="1:521" ht="13.5" customHeight="1" x14ac:dyDescent="0.15">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15">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15">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15">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15">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133.69999999999999</v>
      </c>
      <c r="Y55" s="121"/>
      <c r="Z55" s="121"/>
      <c r="AA55" s="121"/>
      <c r="AB55" s="121"/>
      <c r="AC55" s="121"/>
      <c r="AD55" s="121"/>
      <c r="AE55" s="121"/>
      <c r="AF55" s="121"/>
      <c r="AG55" s="121"/>
      <c r="AH55" s="121"/>
      <c r="AI55" s="121"/>
      <c r="AJ55" s="121"/>
      <c r="AK55" s="121"/>
      <c r="AL55" s="121"/>
      <c r="AM55" s="121"/>
      <c r="AN55" s="121"/>
      <c r="AO55" s="121"/>
      <c r="AP55" s="121"/>
      <c r="AQ55" s="122"/>
      <c r="AR55" s="120">
        <f>データ!BM6</f>
        <v>129.46</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134.09</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153.27000000000001</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135.12</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49.83</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55.65</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50.11</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42.81</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47.46</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62.44</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57.44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62.2</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63.17</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65.61</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92.07</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92.07</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92.07</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92.07</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92.07</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15">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90.22</v>
      </c>
      <c r="Y56" s="121"/>
      <c r="Z56" s="121"/>
      <c r="AA56" s="121"/>
      <c r="AB56" s="121"/>
      <c r="AC56" s="121"/>
      <c r="AD56" s="121"/>
      <c r="AE56" s="121"/>
      <c r="AF56" s="121"/>
      <c r="AG56" s="121"/>
      <c r="AH56" s="121"/>
      <c r="AI56" s="121"/>
      <c r="AJ56" s="121"/>
      <c r="AK56" s="121"/>
      <c r="AL56" s="121"/>
      <c r="AM56" s="121"/>
      <c r="AN56" s="121"/>
      <c r="AO56" s="121"/>
      <c r="AP56" s="121"/>
      <c r="AQ56" s="122"/>
      <c r="AR56" s="120">
        <f>データ!BR6</f>
        <v>90.8</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93.49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94.77</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89.59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49.94</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50.56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49.51</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52.49</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34.92</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34.19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36.65</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33.29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31.77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50.9</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49.05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49.76</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49.18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15">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15">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15">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15">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15">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15">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15">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104</v>
      </c>
      <c r="SN68" s="103"/>
      <c r="SO68" s="103"/>
      <c r="SP68" s="103"/>
      <c r="SQ68" s="103"/>
      <c r="SR68" s="103"/>
      <c r="SS68" s="103"/>
      <c r="ST68" s="103"/>
      <c r="SU68" s="103"/>
      <c r="SV68" s="103"/>
      <c r="SW68" s="103"/>
      <c r="SX68" s="103"/>
      <c r="SY68" s="103"/>
      <c r="SZ68" s="103"/>
      <c r="TA68" s="104"/>
    </row>
    <row r="69" spans="1:521" ht="13.5" customHeight="1" x14ac:dyDescent="0.15">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15">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15">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15">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15">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15">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15">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15">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15">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15">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15">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R01</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R02</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R03</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R04</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R05</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R01</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R02</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R03</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R04</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R05</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R01</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R02</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R03</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R04</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R05</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15">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61.38</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63.29</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65.209999999999994</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67.13</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69.040000000000006</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15">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54.3</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55.32</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55.08</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56.95</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58</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4.66</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7.35</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7.6</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7.9</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8.2100000000000009</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0.06</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0.09</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0.4</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0.14000000000000001</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0.19</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15">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30</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142" t="str">
        <f>データ!AD6</f>
        <v>【114.39】</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【23.61】</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【494.95】</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【229.84】</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【110.13】</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【19.72】</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【52.61】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2" t="str">
        <f>データ!DC6</f>
        <v>【77.52】</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2" t="str">
        <f>データ!DN6</f>
        <v>【61.16】</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2" t="str">
        <f>データ!DY6</f>
        <v>【49.95】</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2" t="str">
        <f>データ!EJ6</f>
        <v>【0.32】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HOZnrFj6KNXO4GYQPKv2cunE3d2sxyYbRsKpM1ymGWj31GEZg0imHFUzui2qQo1m1VW8cWkLftr09FTkUVDJvQ==" saltValue="de7H8klNalikiGSM6nm1OA=="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125.85</v>
      </c>
      <c r="U6" s="35">
        <f>U7</f>
        <v>124.55</v>
      </c>
      <c r="V6" s="35">
        <f>V7</f>
        <v>126.15</v>
      </c>
      <c r="W6" s="35">
        <f>W7</f>
        <v>139.46</v>
      </c>
      <c r="X6" s="35">
        <f t="shared" si="3"/>
        <v>126.96</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4629.49</v>
      </c>
      <c r="AQ6" s="35">
        <f>AQ7</f>
        <v>5331.54</v>
      </c>
      <c r="AR6" s="35">
        <f>AR7</f>
        <v>5571.12</v>
      </c>
      <c r="AS6" s="35">
        <f>AS7</f>
        <v>5635.35</v>
      </c>
      <c r="AT6" s="35">
        <f t="shared" si="3"/>
        <v>5599.48</v>
      </c>
      <c r="AU6" s="35">
        <f t="shared" si="3"/>
        <v>732.52</v>
      </c>
      <c r="AV6" s="35">
        <f t="shared" si="3"/>
        <v>819.73</v>
      </c>
      <c r="AW6" s="35">
        <f t="shared" si="3"/>
        <v>834.05</v>
      </c>
      <c r="AX6" s="35">
        <f t="shared" si="3"/>
        <v>1011.55</v>
      </c>
      <c r="AY6" s="35">
        <f t="shared" si="3"/>
        <v>913.57</v>
      </c>
      <c r="AZ6" s="33" t="str">
        <f>IF(AZ7="-","【-】","【"&amp;SUBSTITUTE(TEXT(AZ7,"#,##0.00"),"-","△")&amp;"】")</f>
        <v>【494.95】</v>
      </c>
      <c r="BA6" s="35">
        <f t="shared" si="3"/>
        <v>254.05</v>
      </c>
      <c r="BB6" s="35">
        <f>BB7</f>
        <v>246.91</v>
      </c>
      <c r="BC6" s="35">
        <f>BC7</f>
        <v>236.33</v>
      </c>
      <c r="BD6" s="35">
        <f>BD7</f>
        <v>229.55</v>
      </c>
      <c r="BE6" s="35">
        <f t="shared" si="3"/>
        <v>216.84</v>
      </c>
      <c r="BF6" s="35">
        <f t="shared" si="3"/>
        <v>498.01</v>
      </c>
      <c r="BG6" s="35">
        <f t="shared" si="3"/>
        <v>490.39</v>
      </c>
      <c r="BH6" s="35">
        <f t="shared" si="3"/>
        <v>475.44</v>
      </c>
      <c r="BI6" s="35">
        <f t="shared" si="3"/>
        <v>413.6</v>
      </c>
      <c r="BJ6" s="35">
        <f t="shared" si="3"/>
        <v>398.17</v>
      </c>
      <c r="BK6" s="33" t="str">
        <f>IF(BK7="-","【-】","【"&amp;SUBSTITUTE(TEXT(BK7,"#,##0.00"),"-","△")&amp;"】")</f>
        <v>【229.84】</v>
      </c>
      <c r="BL6" s="35">
        <f t="shared" si="3"/>
        <v>133.69999999999999</v>
      </c>
      <c r="BM6" s="35">
        <f>BM7</f>
        <v>129.46</v>
      </c>
      <c r="BN6" s="35">
        <f>BN7</f>
        <v>134.09</v>
      </c>
      <c r="BO6" s="35">
        <f>BO7</f>
        <v>153.27000000000001</v>
      </c>
      <c r="BP6" s="35">
        <f t="shared" si="3"/>
        <v>135.12</v>
      </c>
      <c r="BQ6" s="35">
        <f t="shared" si="3"/>
        <v>90.22</v>
      </c>
      <c r="BR6" s="35">
        <f t="shared" si="3"/>
        <v>90.8</v>
      </c>
      <c r="BS6" s="35">
        <f t="shared" si="3"/>
        <v>93.49</v>
      </c>
      <c r="BT6" s="35">
        <f t="shared" si="3"/>
        <v>94.77</v>
      </c>
      <c r="BU6" s="35">
        <f t="shared" si="3"/>
        <v>89.59</v>
      </c>
      <c r="BV6" s="33" t="str">
        <f>IF(BV7="-","【-】","【"&amp;SUBSTITUTE(TEXT(BV7,"#,##0.00"),"-","△")&amp;"】")</f>
        <v>【110.13】</v>
      </c>
      <c r="BW6" s="35">
        <f t="shared" si="3"/>
        <v>49.83</v>
      </c>
      <c r="BX6" s="35">
        <f>BX7</f>
        <v>55.65</v>
      </c>
      <c r="BY6" s="35">
        <f>BY7</f>
        <v>50.11</v>
      </c>
      <c r="BZ6" s="35">
        <f>BZ7</f>
        <v>42.81</v>
      </c>
      <c r="CA6" s="35">
        <f t="shared" si="3"/>
        <v>47.46</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62.44</v>
      </c>
      <c r="CI6" s="35">
        <f>CI7</f>
        <v>57.44</v>
      </c>
      <c r="CJ6" s="35">
        <f>CJ7</f>
        <v>62.2</v>
      </c>
      <c r="CK6" s="35">
        <f>CK7</f>
        <v>63.17</v>
      </c>
      <c r="CL6" s="35">
        <f t="shared" si="5"/>
        <v>65.61</v>
      </c>
      <c r="CM6" s="35">
        <f t="shared" si="5"/>
        <v>34.92</v>
      </c>
      <c r="CN6" s="35">
        <f t="shared" si="5"/>
        <v>34.19</v>
      </c>
      <c r="CO6" s="35">
        <f t="shared" si="5"/>
        <v>36.65</v>
      </c>
      <c r="CP6" s="35">
        <f t="shared" si="5"/>
        <v>33.29</v>
      </c>
      <c r="CQ6" s="35">
        <f t="shared" si="5"/>
        <v>31.77</v>
      </c>
      <c r="CR6" s="33" t="str">
        <f>IF(CR7="-","【-】","【"&amp;SUBSTITUTE(TEXT(CR7,"#,##0.00"),"-","△")&amp;"】")</f>
        <v>【52.61】</v>
      </c>
      <c r="CS6" s="35">
        <f t="shared" ref="CS6:DB6" si="6">CS7</f>
        <v>92.07</v>
      </c>
      <c r="CT6" s="35">
        <f>CT7</f>
        <v>92.07</v>
      </c>
      <c r="CU6" s="35">
        <f>CU7</f>
        <v>92.07</v>
      </c>
      <c r="CV6" s="35">
        <f>CV7</f>
        <v>92.07</v>
      </c>
      <c r="CW6" s="35">
        <f t="shared" si="6"/>
        <v>92.07</v>
      </c>
      <c r="CX6" s="35">
        <f t="shared" si="6"/>
        <v>50.9</v>
      </c>
      <c r="CY6" s="35">
        <f t="shared" si="6"/>
        <v>49.05</v>
      </c>
      <c r="CZ6" s="35">
        <f t="shared" si="6"/>
        <v>50.94</v>
      </c>
      <c r="DA6" s="35">
        <f t="shared" si="6"/>
        <v>49.76</v>
      </c>
      <c r="DB6" s="35">
        <f t="shared" si="6"/>
        <v>49.18</v>
      </c>
      <c r="DC6" s="33" t="str">
        <f>IF(DC7="-","【-】","【"&amp;SUBSTITUTE(TEXT(DC7,"#,##0.00"),"-","△")&amp;"】")</f>
        <v>【77.52】</v>
      </c>
      <c r="DD6" s="35">
        <f t="shared" ref="DD6:DM6" si="7">DD7</f>
        <v>61.38</v>
      </c>
      <c r="DE6" s="35">
        <f>DE7</f>
        <v>63.29</v>
      </c>
      <c r="DF6" s="35">
        <f>DF7</f>
        <v>65.209999999999994</v>
      </c>
      <c r="DG6" s="35">
        <f>DG7</f>
        <v>67.13</v>
      </c>
      <c r="DH6" s="35">
        <f t="shared" si="7"/>
        <v>69.040000000000006</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0</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15">
      <c r="A7"/>
      <c r="B7" s="37" t="s">
        <v>86</v>
      </c>
      <c r="C7" s="37" t="s">
        <v>87</v>
      </c>
      <c r="D7" s="37" t="s">
        <v>88</v>
      </c>
      <c r="E7" s="37" t="s">
        <v>89</v>
      </c>
      <c r="F7" s="37" t="s">
        <v>90</v>
      </c>
      <c r="G7" s="37" t="s">
        <v>91</v>
      </c>
      <c r="H7" s="37" t="s">
        <v>92</v>
      </c>
      <c r="I7" s="37" t="s">
        <v>93</v>
      </c>
      <c r="J7" s="37" t="s">
        <v>94</v>
      </c>
      <c r="K7" s="38">
        <v>820</v>
      </c>
      <c r="L7" s="37" t="s">
        <v>95</v>
      </c>
      <c r="M7" s="38">
        <v>1</v>
      </c>
      <c r="N7" s="38">
        <v>538</v>
      </c>
      <c r="O7" s="39" t="s">
        <v>96</v>
      </c>
      <c r="P7" s="39">
        <v>85.7</v>
      </c>
      <c r="Q7" s="38">
        <v>4</v>
      </c>
      <c r="R7" s="38">
        <v>755</v>
      </c>
      <c r="S7" s="37" t="s">
        <v>97</v>
      </c>
      <c r="T7" s="40">
        <v>125.85</v>
      </c>
      <c r="U7" s="40">
        <v>124.55</v>
      </c>
      <c r="V7" s="40">
        <v>126.15</v>
      </c>
      <c r="W7" s="40">
        <v>139.46</v>
      </c>
      <c r="X7" s="40">
        <v>126.96</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4629.49</v>
      </c>
      <c r="AQ7" s="40">
        <v>5331.54</v>
      </c>
      <c r="AR7" s="40">
        <v>5571.12</v>
      </c>
      <c r="AS7" s="40">
        <v>5635.35</v>
      </c>
      <c r="AT7" s="40">
        <v>5599.48</v>
      </c>
      <c r="AU7" s="40">
        <v>732.52</v>
      </c>
      <c r="AV7" s="40">
        <v>819.73</v>
      </c>
      <c r="AW7" s="40">
        <v>834.05</v>
      </c>
      <c r="AX7" s="40">
        <v>1011.55</v>
      </c>
      <c r="AY7" s="40">
        <v>913.57</v>
      </c>
      <c r="AZ7" s="40">
        <v>494.95</v>
      </c>
      <c r="BA7" s="40">
        <v>254.05</v>
      </c>
      <c r="BB7" s="40">
        <v>246.91</v>
      </c>
      <c r="BC7" s="40">
        <v>236.33</v>
      </c>
      <c r="BD7" s="40">
        <v>229.55</v>
      </c>
      <c r="BE7" s="40">
        <v>216.84</v>
      </c>
      <c r="BF7" s="40">
        <v>498.01</v>
      </c>
      <c r="BG7" s="40">
        <v>490.39</v>
      </c>
      <c r="BH7" s="40">
        <v>475.44</v>
      </c>
      <c r="BI7" s="40">
        <v>413.6</v>
      </c>
      <c r="BJ7" s="40">
        <v>398.17</v>
      </c>
      <c r="BK7" s="40">
        <v>229.84</v>
      </c>
      <c r="BL7" s="40">
        <v>133.69999999999999</v>
      </c>
      <c r="BM7" s="40">
        <v>129.46</v>
      </c>
      <c r="BN7" s="40">
        <v>134.09</v>
      </c>
      <c r="BO7" s="40">
        <v>153.27000000000001</v>
      </c>
      <c r="BP7" s="40">
        <v>135.12</v>
      </c>
      <c r="BQ7" s="40">
        <v>90.22</v>
      </c>
      <c r="BR7" s="40">
        <v>90.8</v>
      </c>
      <c r="BS7" s="40">
        <v>93.49</v>
      </c>
      <c r="BT7" s="40">
        <v>94.77</v>
      </c>
      <c r="BU7" s="40">
        <v>89.59</v>
      </c>
      <c r="BV7" s="40">
        <v>110.13</v>
      </c>
      <c r="BW7" s="40">
        <v>49.83</v>
      </c>
      <c r="BX7" s="40">
        <v>55.65</v>
      </c>
      <c r="BY7" s="40">
        <v>50.11</v>
      </c>
      <c r="BZ7" s="40">
        <v>42.81</v>
      </c>
      <c r="CA7" s="40">
        <v>47.46</v>
      </c>
      <c r="CB7" s="40">
        <v>49.94</v>
      </c>
      <c r="CC7" s="40">
        <v>50.56</v>
      </c>
      <c r="CD7" s="40">
        <v>49.4</v>
      </c>
      <c r="CE7" s="40">
        <v>49.51</v>
      </c>
      <c r="CF7" s="40">
        <v>52.49</v>
      </c>
      <c r="CG7" s="40">
        <v>19.72</v>
      </c>
      <c r="CH7" s="40">
        <v>62.44</v>
      </c>
      <c r="CI7" s="40">
        <v>57.44</v>
      </c>
      <c r="CJ7" s="40">
        <v>62.2</v>
      </c>
      <c r="CK7" s="40">
        <v>63.17</v>
      </c>
      <c r="CL7" s="40">
        <v>65.61</v>
      </c>
      <c r="CM7" s="40">
        <v>34.92</v>
      </c>
      <c r="CN7" s="40">
        <v>34.19</v>
      </c>
      <c r="CO7" s="40">
        <v>36.65</v>
      </c>
      <c r="CP7" s="40">
        <v>33.29</v>
      </c>
      <c r="CQ7" s="40">
        <v>31.77</v>
      </c>
      <c r="CR7" s="40">
        <v>52.61</v>
      </c>
      <c r="CS7" s="40">
        <v>92.07</v>
      </c>
      <c r="CT7" s="40">
        <v>92.07</v>
      </c>
      <c r="CU7" s="40">
        <v>92.07</v>
      </c>
      <c r="CV7" s="40">
        <v>92.07</v>
      </c>
      <c r="CW7" s="40">
        <v>92.07</v>
      </c>
      <c r="CX7" s="40">
        <v>50.9</v>
      </c>
      <c r="CY7" s="40">
        <v>49.05</v>
      </c>
      <c r="CZ7" s="40">
        <v>50.94</v>
      </c>
      <c r="DA7" s="40">
        <v>49.76</v>
      </c>
      <c r="DB7" s="40">
        <v>49.18</v>
      </c>
      <c r="DC7" s="40">
        <v>77.52</v>
      </c>
      <c r="DD7" s="40">
        <v>61.38</v>
      </c>
      <c r="DE7" s="40">
        <v>63.29</v>
      </c>
      <c r="DF7" s="40">
        <v>65.209999999999994</v>
      </c>
      <c r="DG7" s="40">
        <v>67.13</v>
      </c>
      <c r="DH7" s="40">
        <v>69.040000000000006</v>
      </c>
      <c r="DI7" s="40">
        <v>54.3</v>
      </c>
      <c r="DJ7" s="40">
        <v>55.32</v>
      </c>
      <c r="DK7" s="40">
        <v>55.08</v>
      </c>
      <c r="DL7" s="40">
        <v>56.95</v>
      </c>
      <c r="DM7" s="40">
        <v>58</v>
      </c>
      <c r="DN7" s="40">
        <v>61.16</v>
      </c>
      <c r="DO7" s="40">
        <v>0</v>
      </c>
      <c r="DP7" s="40">
        <v>0</v>
      </c>
      <c r="DQ7" s="40">
        <v>0</v>
      </c>
      <c r="DR7" s="40">
        <v>0</v>
      </c>
      <c r="DS7" s="40">
        <v>0</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15">
      <c r="T11" s="47" t="s">
        <v>23</v>
      </c>
      <c r="U11" s="48">
        <f>IF(T6="-",NA(),T6)</f>
        <v>125.85</v>
      </c>
      <c r="V11" s="48">
        <f>IF(U6="-",NA(),U6)</f>
        <v>124.55</v>
      </c>
      <c r="W11" s="48">
        <f>IF(V6="-",NA(),V6)</f>
        <v>126.15</v>
      </c>
      <c r="X11" s="48">
        <f>IF(W6="-",NA(),W6)</f>
        <v>139.46</v>
      </c>
      <c r="Y11" s="48">
        <f>IF(X6="-",NA(),X6)</f>
        <v>126.96</v>
      </c>
      <c r="AE11" s="47" t="s">
        <v>23</v>
      </c>
      <c r="AF11" s="48">
        <f>IF(AE6="-",NA(),AE6)</f>
        <v>0</v>
      </c>
      <c r="AG11" s="48">
        <f>IF(AF6="-",NA(),AF6)</f>
        <v>0</v>
      </c>
      <c r="AH11" s="48">
        <f>IF(AG6="-",NA(),AG6)</f>
        <v>0</v>
      </c>
      <c r="AI11" s="48">
        <f>IF(AH6="-",NA(),AH6)</f>
        <v>0</v>
      </c>
      <c r="AJ11" s="48">
        <f>IF(AI6="-",NA(),AI6)</f>
        <v>0</v>
      </c>
      <c r="AP11" s="47" t="s">
        <v>23</v>
      </c>
      <c r="AQ11" s="48">
        <f>IF(AP6="-",NA(),AP6)</f>
        <v>4629.49</v>
      </c>
      <c r="AR11" s="48">
        <f>IF(AQ6="-",NA(),AQ6)</f>
        <v>5331.54</v>
      </c>
      <c r="AS11" s="48">
        <f>IF(AR6="-",NA(),AR6)</f>
        <v>5571.12</v>
      </c>
      <c r="AT11" s="48">
        <f>IF(AS6="-",NA(),AS6)</f>
        <v>5635.35</v>
      </c>
      <c r="AU11" s="48">
        <f>IF(AT6="-",NA(),AT6)</f>
        <v>5599.48</v>
      </c>
      <c r="BA11" s="47" t="s">
        <v>23</v>
      </c>
      <c r="BB11" s="48">
        <f>IF(BA6="-",NA(),BA6)</f>
        <v>254.05</v>
      </c>
      <c r="BC11" s="48">
        <f>IF(BB6="-",NA(),BB6)</f>
        <v>246.91</v>
      </c>
      <c r="BD11" s="48">
        <f>IF(BC6="-",NA(),BC6)</f>
        <v>236.33</v>
      </c>
      <c r="BE11" s="48">
        <f>IF(BD6="-",NA(),BD6)</f>
        <v>229.55</v>
      </c>
      <c r="BF11" s="48">
        <f>IF(BE6="-",NA(),BE6)</f>
        <v>216.84</v>
      </c>
      <c r="BL11" s="47" t="s">
        <v>23</v>
      </c>
      <c r="BM11" s="48">
        <f>IF(BL6="-",NA(),BL6)</f>
        <v>133.69999999999999</v>
      </c>
      <c r="BN11" s="48">
        <f>IF(BM6="-",NA(),BM6)</f>
        <v>129.46</v>
      </c>
      <c r="BO11" s="48">
        <f>IF(BN6="-",NA(),BN6)</f>
        <v>134.09</v>
      </c>
      <c r="BP11" s="48">
        <f>IF(BO6="-",NA(),BO6)</f>
        <v>153.27000000000001</v>
      </c>
      <c r="BQ11" s="48">
        <f>IF(BP6="-",NA(),BP6)</f>
        <v>135.12</v>
      </c>
      <c r="BW11" s="47" t="s">
        <v>23</v>
      </c>
      <c r="BX11" s="48">
        <f>IF(BW6="-",NA(),BW6)</f>
        <v>49.83</v>
      </c>
      <c r="BY11" s="48">
        <f>IF(BX6="-",NA(),BX6)</f>
        <v>55.65</v>
      </c>
      <c r="BZ11" s="48">
        <f>IF(BY6="-",NA(),BY6)</f>
        <v>50.11</v>
      </c>
      <c r="CA11" s="48">
        <f>IF(BZ6="-",NA(),BZ6)</f>
        <v>42.81</v>
      </c>
      <c r="CB11" s="48">
        <f>IF(CA6="-",NA(),CA6)</f>
        <v>47.46</v>
      </c>
      <c r="CH11" s="47" t="s">
        <v>23</v>
      </c>
      <c r="CI11" s="48">
        <f>IF(CH6="-",NA(),CH6)</f>
        <v>62.44</v>
      </c>
      <c r="CJ11" s="48">
        <f>IF(CI6="-",NA(),CI6)</f>
        <v>57.44</v>
      </c>
      <c r="CK11" s="48">
        <f>IF(CJ6="-",NA(),CJ6)</f>
        <v>62.2</v>
      </c>
      <c r="CL11" s="48">
        <f>IF(CK6="-",NA(),CK6)</f>
        <v>63.17</v>
      </c>
      <c r="CM11" s="48">
        <f>IF(CL6="-",NA(),CL6)</f>
        <v>65.61</v>
      </c>
      <c r="CS11" s="47" t="s">
        <v>23</v>
      </c>
      <c r="CT11" s="48">
        <f>IF(CS6="-",NA(),CS6)</f>
        <v>92.07</v>
      </c>
      <c r="CU11" s="48">
        <f>IF(CT6="-",NA(),CT6)</f>
        <v>92.07</v>
      </c>
      <c r="CV11" s="48">
        <f>IF(CU6="-",NA(),CU6)</f>
        <v>92.07</v>
      </c>
      <c r="CW11" s="48">
        <f>IF(CV6="-",NA(),CV6)</f>
        <v>92.07</v>
      </c>
      <c r="CX11" s="48">
        <f>IF(CW6="-",NA(),CW6)</f>
        <v>92.07</v>
      </c>
      <c r="DD11" s="47" t="s">
        <v>23</v>
      </c>
      <c r="DE11" s="48">
        <f>IF(DD6="-",NA(),DD6)</f>
        <v>61.38</v>
      </c>
      <c r="DF11" s="48">
        <f>IF(DE6="-",NA(),DE6)</f>
        <v>63.29</v>
      </c>
      <c r="DG11" s="48">
        <f>IF(DF6="-",NA(),DF6)</f>
        <v>65.209999999999994</v>
      </c>
      <c r="DH11" s="48">
        <f>IF(DG6="-",NA(),DG6)</f>
        <v>67.13</v>
      </c>
      <c r="DI11" s="48">
        <f>IF(DH6="-",NA(),DH6)</f>
        <v>69.040000000000006</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R04030139</dc:creator>
  <cp:keywords>
  </cp:keywords>
  <dc:description>
  </dc:description>
  <cp:lastModifiedBy>政策企画部情報システム課</cp:lastModifiedBy>
  <cp:lastPrinted>2025-02-03T05:45:51Z</cp:lastPrinted>
  <dcterms:created xsi:type="dcterms:W3CDTF">2024-12-11T05:21:17Z</dcterms:created>
  <dcterms:modified xsi:type="dcterms:W3CDTF">2025-02-21T09:03:48Z</dcterms:modified>
  <cp:category>
  </cp:category>
</cp:coreProperties>
</file>