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Z0qlgaY9r77HlDlr87oblH6Rti5nD5sMBNMzPLN4WxfHNufr3YkXuuaJybARfVS7AlCY49y9KKnI0dM+OWyU2w==" workbookSaltValue="gyGLZlWNzE5BfVO82ssMEQ=="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<sst xmlns="http://schemas.openxmlformats.org/spreadsheetml/2006/main" count="231" uniqueCount="116">
  <si>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</si>
  <si>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</si>
  <si>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</si>
  <si>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</si>
  <si>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</si>
  <si>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</si>
  <si>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</si>
  <si>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</si>
  <si>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</si>
  <si>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</si>
  <si>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</si>
  <si>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</si>
  <si>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</si>
  <si>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</si>
  <si>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</si>
  <si>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</si>
  <si>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</si>
  <si>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</si>
  <si>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</si>
  <si>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</si>
  <si>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</si>
  <si>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</si>
  <si>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</si>
  <si>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</si>
  <si>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</si>
  <si>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</si>
  <si>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</si>
  <si>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</si>
  <si>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</si>
  <si>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</si>
  <si>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</si>
  <si>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</si>
  <si>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</si>
  <si>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</si>
  <si>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</si>
  <si>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</si>
  <si>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</si>
  <si>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</si>
  <si>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</si>
  <si>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</si>
  <si>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</si>
  <si>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</si>
  <si>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</si>
  <si>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</si>
  <si>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</si>
  <si>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</si>
  <si>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</si>
  <si>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</si>
  <si>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</si>
  <si>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</si>
  <si>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</si>
  <si>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</si>
  <si>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</si>
  <si>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</si>
  <si>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</si>
  <si>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</si>
  <si>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</si>
  <si>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</si>
  <si>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</si>
  <si>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</si>
  <si>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</si>
  <si>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</si>
  <si>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</si>
  <si>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</si>
  <si>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</si>
  <si>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</si>
  <si>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</si>
  <si>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</si>
  <si>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</si>
  <si>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</si>
  <si>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</si>
  <si>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</si>
  <si>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</si>
  <si>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</si>
  <si>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</si>
  <si>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</si>
  <si>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</si>
  <si>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</si>
  <si>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</si>
  <si>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</si>
  <si>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</si>
  <si>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</si>
  <si>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</si>
  <si>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</si>
  <si>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</si>
  <si>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</si>
  <si>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</si>
  <si>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</si>
  <si>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</si>
  <si>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</si>
  <si>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</si>
  <si>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</si>
  <si>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</si>
  <si>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</si>
  <si>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</si>
  <si>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</si>
  <si>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</si>
  <si>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</si>
  <si>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</si>
  <si>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</si>
  <si>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</si>
  <si>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</si>
  <si>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</si>
  <si>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</si>
  <si>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</si>
  <si>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</si>
  <si>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</si>
  <si>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</si>
  <si>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</si>
  <si>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</si>
  <si>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</si>
  <si>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</si>
  <si>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</si>
  <si>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上記の各指標から判断すると、経営の健全性や効率性の向上に、より一層の取組が必要であり、コスト削減に向けた下水道事業経営が必須となる。
　また、施設の老朽化等により、今後莫大な資金が必要となることから、資金の確保など経営の改善等を図っていく必要がある。</t>
    <rPh sb="120" eb="122">
      <t>ヒツヨウ</t>
    </rPh>
    <phoneticPr fontId="4"/>
  </si>
  <si>
    <t>①経常収支比率は114.81％であり、類似団体と比較して7.17ポイント上回っている。大口事業者の割合が大きく、安定した下水道使用料を計上している。
②累積欠損金比率は0.00％であり、今後も営業収益の安定的な確保を維持していく。
③流動比率は849.34％であり、類似団体と比較して大きく上回っている。引き続き高い流動比率を維持していくよう努めていく。
④企業債残高対事業規模比率は108.06％であり、類似団体と比較して大きく下回っている。その要因は、平成20年度からの起債借入は実施していないことによる。
⑤経費回収率は124.73％であり、類似団体と比較して26.27ポイント上回っている。また、⑥汚水処理原価は101.82円であり、類似団体と比較して55円63銭下回っている。経費回収率は100％以上であることから、引き続き汚水処理費の抑制に努めながら、健全な事業運営を進めていく。
⑦施設利用率は66.39％であり、類似団体と比較して2.68ポイント上回っている。更なる効率的な施設利用が出来るよう施設の整備を実施していく。
⑧水洗化率は99.31％であり、類似団体と比較して6.42ポイント上回っている状況にある。未接続者への訪問等により、更なる水洗化率の向上に努めていく。</t>
    <phoneticPr fontId="4"/>
  </si>
  <si>
    <t>①有形固定資産減価償却率は55.59％であり、類似団体と比較して25.66ポイント上回っている。浄化センター等の施設においては、既に老朽化が進んでいることから、今後計画的に改築更新を実施していく。
②管渠老朽化率は0.00％、③管渠改善率は0.00％であり、今後、施設整備等についてストックマネジメントや経営戦略を踏まえた適切な管渠の更新を実施していく。</t>
    <rPh sb="80" eb="82">
      <t>コンゴ</t>
    </rPh>
    <rPh sb="82" eb="85">
      <t>ケイカクテキ</t>
    </rPh>
    <rPh sb="91" eb="9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</si>
</sst>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4" fillId="0" borderId="6"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8"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0" xfId="0" applyFont="1" applyAlignment="1">
      <alignment horizontal="left" vertical="center"/>
    </xf>
    <xf numFmtId="0" fontId="15" fillId="0" borderId="7" xfId="0" applyFont="1" applyBorder="1" applyAlignment="1">
      <alignment horizontal="left" vertical="center"/>
    </xf>
    <xf numFmtId="0" fontId="14" fillId="0" borderId="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7" xfId="0" applyFont="1" applyFill="1" applyBorder="1" applyAlignment="1" applyProtection="1">
      <alignment horizontal="left" vertical="top" wrapText="1"/>
      <protection locked="0"/>
    </xf>
    <xf numFmtId="0" fontId="14" fillId="0" borderId="8" xfId="0" applyFont="1" applyFill="1" applyBorder="1" applyAlignment="1" applyProtection="1">
      <alignment horizontal="left" vertical="top" wrapText="1"/>
      <protection locked="0"/>
    </xf>
    <xf numFmtId="0" fontId="14" fillId="0" borderId="1" xfId="0" applyFont="1" applyFill="1" applyBorder="1" applyAlignment="1" applyProtection="1">
      <alignment horizontal="left" vertical="top" wrapText="1"/>
      <protection locked="0"/>
    </xf>
    <xf numFmtId="0" fontId="14"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0.05</c:v>
                </c:pt>
                <c:pt idx="1">
                  <c:v>0.02</c:v>
                </c:pt>
                <c:pt idx="2">
                  <c:v>0.01</c:v>
                </c:pt>
                <c:pt idx="3" formatCode="#,##0.00;&quot;△&quot;#,##0.00">
                  <c:v>0</c:v>
                </c:pt>
                <c:pt idx="4" formatCode="#,##0.00;&quot;△&quot;#,##0.00">
                  <c:v>0</c:v>
                </c:pt>
              </c:numCache>
            </c:numRef>
          </c:val>
          <c:extLst>
            <c:ext xmlns:c16="http://schemas.microsoft.com/office/drawing/2014/chart" uri="{C3380CC4-5D6E-409C-BE32-E72D297353CC}">
              <c16:uniqueId val="{00000000-7D51-46B6-BE92-04480F7E57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7D51-46B6-BE92-04480F7E57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67.540000000000006</c:v>
                </c:pt>
                <c:pt idx="1">
                  <c:v>67.09</c:v>
                </c:pt>
                <c:pt idx="2">
                  <c:v>69.42</c:v>
                </c:pt>
                <c:pt idx="3">
                  <c:v>66.819999999999993</c:v>
                </c:pt>
                <c:pt idx="4">
                  <c:v>66.39</c:v>
                </c:pt>
              </c:numCache>
            </c:numRef>
          </c:val>
          <c:extLst>
            <c:ext xmlns:c16="http://schemas.microsoft.com/office/drawing/2014/chart" uri="{C3380CC4-5D6E-409C-BE32-E72D297353CC}">
              <c16:uniqueId val="{00000000-2FB7-4065-AB95-C5BD3F54BEA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2FB7-4065-AB95-C5BD3F54BEA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99.17</c:v>
                </c:pt>
                <c:pt idx="1">
                  <c:v>99.21</c:v>
                </c:pt>
                <c:pt idx="2">
                  <c:v>99.24</c:v>
                </c:pt>
                <c:pt idx="3">
                  <c:v>99.27</c:v>
                </c:pt>
                <c:pt idx="4">
                  <c:v>99.31</c:v>
                </c:pt>
              </c:numCache>
            </c:numRef>
          </c:val>
          <c:extLst>
            <c:ext xmlns:c16="http://schemas.microsoft.com/office/drawing/2014/chart" uri="{C3380CC4-5D6E-409C-BE32-E72D297353CC}">
              <c16:uniqueId val="{00000000-0697-4EDD-A1CB-CDDD34AE5D0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0697-4EDD-A1CB-CDDD34AE5D0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116.12</c:v>
                </c:pt>
                <c:pt idx="1">
                  <c:v>114.8</c:v>
                </c:pt>
                <c:pt idx="2">
                  <c:v>122.9</c:v>
                </c:pt>
                <c:pt idx="3">
                  <c:v>115.97</c:v>
                </c:pt>
                <c:pt idx="4">
                  <c:v>114.81</c:v>
                </c:pt>
              </c:numCache>
            </c:numRef>
          </c:val>
          <c:extLst>
            <c:ext xmlns:c16="http://schemas.microsoft.com/office/drawing/2014/chart" uri="{C3380CC4-5D6E-409C-BE32-E72D297353CC}">
              <c16:uniqueId val="{00000000-917A-4ADB-92BB-2059551A5E4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917A-4ADB-92BB-2059551A5E4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47.69</c:v>
                </c:pt>
                <c:pt idx="1">
                  <c:v>49.79</c:v>
                </c:pt>
                <c:pt idx="2">
                  <c:v>51.92</c:v>
                </c:pt>
                <c:pt idx="3">
                  <c:v>53.76</c:v>
                </c:pt>
                <c:pt idx="4">
                  <c:v>55.59</c:v>
                </c:pt>
              </c:numCache>
            </c:numRef>
          </c:val>
          <c:extLst>
            <c:ext xmlns:c16="http://schemas.microsoft.com/office/drawing/2014/chart" uri="{C3380CC4-5D6E-409C-BE32-E72D297353CC}">
              <c16:uniqueId val="{00000000-9AF2-424C-A0BB-9F86EC88932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9AF2-424C-A0BB-9F86EC88932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DD-45DC-A911-9EB17D6530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72DD-45DC-A911-9EB17D6530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5A-4849-B3A2-F4FAC969E28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525A-4849-B3A2-F4FAC969E28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914.14</c:v>
                </c:pt>
                <c:pt idx="1">
                  <c:v>1192.98</c:v>
                </c:pt>
                <c:pt idx="2">
                  <c:v>1015.54</c:v>
                </c:pt>
                <c:pt idx="3">
                  <c:v>677.69</c:v>
                </c:pt>
                <c:pt idx="4">
                  <c:v>849.34</c:v>
                </c:pt>
              </c:numCache>
            </c:numRef>
          </c:val>
          <c:extLst>
            <c:ext xmlns:c16="http://schemas.microsoft.com/office/drawing/2014/chart" uri="{C3380CC4-5D6E-409C-BE32-E72D297353CC}">
              <c16:uniqueId val="{00000000-BC0D-4A60-AF59-B838EB42A7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BC0D-4A60-AF59-B838EB42A7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172.13</c:v>
                </c:pt>
                <c:pt idx="1">
                  <c:v>172.49</c:v>
                </c:pt>
                <c:pt idx="2">
                  <c:v>144.57</c:v>
                </c:pt>
                <c:pt idx="3">
                  <c:v>126.33</c:v>
                </c:pt>
                <c:pt idx="4">
                  <c:v>108.06</c:v>
                </c:pt>
              </c:numCache>
            </c:numRef>
          </c:val>
          <c:extLst>
            <c:ext xmlns:c16="http://schemas.microsoft.com/office/drawing/2014/chart" uri="{C3380CC4-5D6E-409C-BE32-E72D297353CC}">
              <c16:uniqueId val="{00000000-9586-4FC2-B401-3B2225973BD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9586-4FC2-B401-3B2225973BD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151.58000000000001</c:v>
                </c:pt>
                <c:pt idx="1">
                  <c:v>127.49</c:v>
                </c:pt>
                <c:pt idx="2">
                  <c:v>138.43</c:v>
                </c:pt>
                <c:pt idx="3">
                  <c:v>122.63</c:v>
                </c:pt>
                <c:pt idx="4">
                  <c:v>124.73</c:v>
                </c:pt>
              </c:numCache>
            </c:numRef>
          </c:val>
          <c:extLst>
            <c:ext xmlns:c16="http://schemas.microsoft.com/office/drawing/2014/chart" uri="{C3380CC4-5D6E-409C-BE32-E72D297353CC}">
              <c16:uniqueId val="{00000000-840F-4D2A-84DC-605283602E4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840F-4D2A-84DC-605283602E4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86.38</c:v>
                </c:pt>
                <c:pt idx="1">
                  <c:v>93.23</c:v>
                </c:pt>
                <c:pt idx="2">
                  <c:v>91.34</c:v>
                </c:pt>
                <c:pt idx="3">
                  <c:v>103.32</c:v>
                </c:pt>
                <c:pt idx="4">
                  <c:v>101.82</c:v>
                </c:pt>
              </c:numCache>
            </c:numRef>
          </c:val>
          <c:extLst>
            <c:ext xmlns:c16="http://schemas.microsoft.com/office/drawing/2014/chart" uri="{C3380CC4-5D6E-409C-BE32-E72D297353CC}">
              <c16:uniqueId val="{00000000-589D-4A92-BF6A-F096FD8F9C5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589D-4A92-BF6A-F096FD8F9C5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x14ac:dyDescent="0.15">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x14ac:dyDescent="0.15">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3" t="str">
        <f>データ!H6</f>
        <v>茨城県　守谷市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4" t="s">
        <v>9</v>
      </c>
      <c r="BM7" s="75"/>
      <c r="BN7" s="75"/>
      <c r="BO7" s="75"/>
      <c r="BP7" s="75"/>
      <c r="BQ7" s="75"/>
      <c r="BR7" s="75"/>
      <c r="BS7" s="75"/>
      <c r="BT7" s="75"/>
      <c r="BU7" s="75"/>
      <c r="BV7" s="75"/>
      <c r="BW7" s="75"/>
      <c r="BX7" s="75"/>
      <c r="BY7" s="76"/>
    </row>
    <row r="8" spans="1:78" ht="18.75" customHeight="1" x14ac:dyDescent="0.15">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Bd1</v>
      </c>
      <c r="X8" s="70"/>
      <c r="Y8" s="70"/>
      <c r="Z8" s="70"/>
      <c r="AA8" s="70"/>
      <c r="AB8" s="70"/>
      <c r="AC8" s="70"/>
      <c r="AD8" s="71" t="str">
        <f>データ!$M$6</f>
        <v>非設置</v>
      </c>
      <c r="AE8" s="71"/>
      <c r="AF8" s="71"/>
      <c r="AG8" s="71"/>
      <c r="AH8" s="71"/>
      <c r="AI8" s="71"/>
      <c r="AJ8" s="71"/>
      <c r="AK8" s="3"/>
      <c r="AL8" s="51">
        <f>データ!S6</f>
        <v>70659</v>
      </c>
      <c r="AM8" s="51"/>
      <c r="AN8" s="51"/>
      <c r="AO8" s="51"/>
      <c r="AP8" s="51"/>
      <c r="AQ8" s="51"/>
      <c r="AR8" s="51"/>
      <c r="AS8" s="51"/>
      <c r="AT8" s="50">
        <f>データ!T6</f>
        <v>35.71</v>
      </c>
      <c r="AU8" s="50"/>
      <c r="AV8" s="50"/>
      <c r="AW8" s="50"/>
      <c r="AX8" s="50"/>
      <c r="AY8" s="50"/>
      <c r="AZ8" s="50"/>
      <c r="BA8" s="50"/>
      <c r="BB8" s="50">
        <f>データ!U6</f>
        <v>1978.69</v>
      </c>
      <c r="BC8" s="50"/>
      <c r="BD8" s="50"/>
      <c r="BE8" s="50"/>
      <c r="BF8" s="50"/>
      <c r="BG8" s="50"/>
      <c r="BH8" s="50"/>
      <c r="BI8" s="50"/>
      <c r="BJ8" s="3"/>
      <c r="BK8" s="3"/>
      <c r="BL8" s="66" t="s">
        <v>10</v>
      </c>
      <c r="BM8" s="67"/>
      <c r="BN8" s="68" t="s">
        <v>11</v>
      </c>
      <c r="BO8" s="68"/>
      <c r="BP8" s="68"/>
      <c r="BQ8" s="68"/>
      <c r="BR8" s="68"/>
      <c r="BS8" s="68"/>
      <c r="BT8" s="68"/>
      <c r="BU8" s="68"/>
      <c r="BV8" s="68"/>
      <c r="BW8" s="68"/>
      <c r="BX8" s="68"/>
      <c r="BY8" s="69"/>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50" t="str">
        <f>データ!N6</f>
        <v>-</v>
      </c>
      <c r="C10" s="50"/>
      <c r="D10" s="50"/>
      <c r="E10" s="50"/>
      <c r="F10" s="50"/>
      <c r="G10" s="50"/>
      <c r="H10" s="50"/>
      <c r="I10" s="50">
        <f>データ!O6</f>
        <v>92.87</v>
      </c>
      <c r="J10" s="50"/>
      <c r="K10" s="50"/>
      <c r="L10" s="50"/>
      <c r="M10" s="50"/>
      <c r="N10" s="50"/>
      <c r="O10" s="50"/>
      <c r="P10" s="50">
        <f>データ!P6</f>
        <v>99.23</v>
      </c>
      <c r="Q10" s="50"/>
      <c r="R10" s="50"/>
      <c r="S10" s="50"/>
      <c r="T10" s="50"/>
      <c r="U10" s="50"/>
      <c r="V10" s="50"/>
      <c r="W10" s="50">
        <f>データ!Q6</f>
        <v>86.48</v>
      </c>
      <c r="X10" s="50"/>
      <c r="Y10" s="50"/>
      <c r="Z10" s="50"/>
      <c r="AA10" s="50"/>
      <c r="AB10" s="50"/>
      <c r="AC10" s="50"/>
      <c r="AD10" s="51">
        <f>データ!R6</f>
        <v>2184</v>
      </c>
      <c r="AE10" s="51"/>
      <c r="AF10" s="51"/>
      <c r="AG10" s="51"/>
      <c r="AH10" s="51"/>
      <c r="AI10" s="51"/>
      <c r="AJ10" s="51"/>
      <c r="AK10" s="2"/>
      <c r="AL10" s="51">
        <f>データ!V6</f>
        <v>70083</v>
      </c>
      <c r="AM10" s="51"/>
      <c r="AN10" s="51"/>
      <c r="AO10" s="51"/>
      <c r="AP10" s="51"/>
      <c r="AQ10" s="51"/>
      <c r="AR10" s="51"/>
      <c r="AS10" s="51"/>
      <c r="AT10" s="50">
        <f>データ!W6</f>
        <v>20.2</v>
      </c>
      <c r="AU10" s="50"/>
      <c r="AV10" s="50"/>
      <c r="AW10" s="50"/>
      <c r="AX10" s="50"/>
      <c r="AY10" s="50"/>
      <c r="AZ10" s="50"/>
      <c r="BA10" s="50"/>
      <c r="BB10" s="50">
        <f>データ!X6</f>
        <v>3469.46</v>
      </c>
      <c r="BC10" s="50"/>
      <c r="BD10" s="50"/>
      <c r="BE10" s="50"/>
      <c r="BF10" s="50"/>
      <c r="BG10" s="50"/>
      <c r="BH10" s="50"/>
      <c r="BI10" s="50"/>
      <c r="BJ10" s="2"/>
      <c r="BK10" s="2"/>
      <c r="BL10" s="57" t="s">
        <v>22</v>
      </c>
      <c r="BM10" s="58"/>
      <c r="BN10" s="59" t="s">
        <v>23</v>
      </c>
      <c r="BO10" s="59"/>
      <c r="BP10" s="59"/>
      <c r="BQ10" s="59"/>
      <c r="BR10" s="59"/>
      <c r="BS10" s="59"/>
      <c r="BT10" s="59"/>
      <c r="BU10" s="59"/>
      <c r="BV10" s="59"/>
      <c r="BW10" s="59"/>
      <c r="BX10" s="59"/>
      <c r="BY10" s="6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24</v>
      </c>
      <c r="BM11" s="61"/>
      <c r="BN11" s="61"/>
      <c r="BO11" s="61"/>
      <c r="BP11" s="61"/>
      <c r="BQ11" s="61"/>
      <c r="BR11" s="61"/>
      <c r="BS11" s="61"/>
      <c r="BT11" s="61"/>
      <c r="BU11" s="61"/>
      <c r="BV11" s="61"/>
      <c r="BW11" s="61"/>
      <c r="BX11" s="61"/>
      <c r="BY11" s="61"/>
      <c r="BZ11" s="6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x14ac:dyDescent="0.15">
      <c r="A14" s="2"/>
      <c r="B14" s="63" t="s">
        <v>25</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114</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115</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3"/>
      <c r="BM67" s="44"/>
      <c r="BN67" s="44"/>
      <c r="BO67" s="44"/>
      <c r="BP67" s="44"/>
      <c r="BQ67" s="44"/>
      <c r="BR67" s="44"/>
      <c r="BS67" s="44"/>
      <c r="BT67" s="44"/>
      <c r="BU67" s="44"/>
      <c r="BV67" s="44"/>
      <c r="BW67" s="44"/>
      <c r="BX67" s="44"/>
      <c r="BY67" s="44"/>
      <c r="BZ67" s="4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3"/>
      <c r="BM68" s="44"/>
      <c r="BN68" s="44"/>
      <c r="BO68" s="44"/>
      <c r="BP68" s="44"/>
      <c r="BQ68" s="44"/>
      <c r="BR68" s="44"/>
      <c r="BS68" s="44"/>
      <c r="BT68" s="44"/>
      <c r="BU68" s="44"/>
      <c r="BV68" s="44"/>
      <c r="BW68" s="44"/>
      <c r="BX68" s="44"/>
      <c r="BY68" s="44"/>
      <c r="BZ68" s="4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3"/>
      <c r="BM69" s="44"/>
      <c r="BN69" s="44"/>
      <c r="BO69" s="44"/>
      <c r="BP69" s="44"/>
      <c r="BQ69" s="44"/>
      <c r="BR69" s="44"/>
      <c r="BS69" s="44"/>
      <c r="BT69" s="44"/>
      <c r="BU69" s="44"/>
      <c r="BV69" s="44"/>
      <c r="BW69" s="44"/>
      <c r="BX69" s="44"/>
      <c r="BY69" s="44"/>
      <c r="BZ69" s="4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3"/>
      <c r="BM70" s="44"/>
      <c r="BN70" s="44"/>
      <c r="BO70" s="44"/>
      <c r="BP70" s="44"/>
      <c r="BQ70" s="44"/>
      <c r="BR70" s="44"/>
      <c r="BS70" s="44"/>
      <c r="BT70" s="44"/>
      <c r="BU70" s="44"/>
      <c r="BV70" s="44"/>
      <c r="BW70" s="44"/>
      <c r="BX70" s="44"/>
      <c r="BY70" s="44"/>
      <c r="BZ70" s="4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3"/>
      <c r="BM71" s="44"/>
      <c r="BN71" s="44"/>
      <c r="BO71" s="44"/>
      <c r="BP71" s="44"/>
      <c r="BQ71" s="44"/>
      <c r="BR71" s="44"/>
      <c r="BS71" s="44"/>
      <c r="BT71" s="44"/>
      <c r="BU71" s="44"/>
      <c r="BV71" s="44"/>
      <c r="BW71" s="44"/>
      <c r="BX71" s="44"/>
      <c r="BY71" s="44"/>
      <c r="BZ71" s="4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3"/>
      <c r="BM72" s="44"/>
      <c r="BN72" s="44"/>
      <c r="BO72" s="44"/>
      <c r="BP72" s="44"/>
      <c r="BQ72" s="44"/>
      <c r="BR72" s="44"/>
      <c r="BS72" s="44"/>
      <c r="BT72" s="44"/>
      <c r="BU72" s="44"/>
      <c r="BV72" s="44"/>
      <c r="BW72" s="44"/>
      <c r="BX72" s="44"/>
      <c r="BY72" s="44"/>
      <c r="BZ72" s="4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3"/>
      <c r="BM73" s="44"/>
      <c r="BN73" s="44"/>
      <c r="BO73" s="44"/>
      <c r="BP73" s="44"/>
      <c r="BQ73" s="44"/>
      <c r="BR73" s="44"/>
      <c r="BS73" s="44"/>
      <c r="BT73" s="44"/>
      <c r="BU73" s="44"/>
      <c r="BV73" s="44"/>
      <c r="BW73" s="44"/>
      <c r="BX73" s="44"/>
      <c r="BY73" s="44"/>
      <c r="BZ73" s="4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3"/>
      <c r="BM74" s="44"/>
      <c r="BN74" s="44"/>
      <c r="BO74" s="44"/>
      <c r="BP74" s="44"/>
      <c r="BQ74" s="44"/>
      <c r="BR74" s="44"/>
      <c r="BS74" s="44"/>
      <c r="BT74" s="44"/>
      <c r="BU74" s="44"/>
      <c r="BV74" s="44"/>
      <c r="BW74" s="44"/>
      <c r="BX74" s="44"/>
      <c r="BY74" s="44"/>
      <c r="BZ74" s="4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3"/>
      <c r="BM75" s="44"/>
      <c r="BN75" s="44"/>
      <c r="BO75" s="44"/>
      <c r="BP75" s="44"/>
      <c r="BQ75" s="44"/>
      <c r="BR75" s="44"/>
      <c r="BS75" s="44"/>
      <c r="BT75" s="44"/>
      <c r="BU75" s="44"/>
      <c r="BV75" s="44"/>
      <c r="BW75" s="44"/>
      <c r="BX75" s="44"/>
      <c r="BY75" s="44"/>
      <c r="BZ75" s="4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3"/>
      <c r="BM76" s="44"/>
      <c r="BN76" s="44"/>
      <c r="BO76" s="44"/>
      <c r="BP76" s="44"/>
      <c r="BQ76" s="44"/>
      <c r="BR76" s="44"/>
      <c r="BS76" s="44"/>
      <c r="BT76" s="44"/>
      <c r="BU76" s="44"/>
      <c r="BV76" s="44"/>
      <c r="BW76" s="44"/>
      <c r="BX76" s="44"/>
      <c r="BY76" s="44"/>
      <c r="BZ76" s="4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3"/>
      <c r="BM77" s="44"/>
      <c r="BN77" s="44"/>
      <c r="BO77" s="44"/>
      <c r="BP77" s="44"/>
      <c r="BQ77" s="44"/>
      <c r="BR77" s="44"/>
      <c r="BS77" s="44"/>
      <c r="BT77" s="44"/>
      <c r="BU77" s="44"/>
      <c r="BV77" s="44"/>
      <c r="BW77" s="44"/>
      <c r="BX77" s="44"/>
      <c r="BY77" s="44"/>
      <c r="BZ77" s="4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3"/>
      <c r="BM78" s="44"/>
      <c r="BN78" s="44"/>
      <c r="BO78" s="44"/>
      <c r="BP78" s="44"/>
      <c r="BQ78" s="44"/>
      <c r="BR78" s="44"/>
      <c r="BS78" s="44"/>
      <c r="BT78" s="44"/>
      <c r="BU78" s="44"/>
      <c r="BV78" s="44"/>
      <c r="BW78" s="44"/>
      <c r="BX78" s="44"/>
      <c r="BY78" s="44"/>
      <c r="BZ78" s="4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3"/>
      <c r="BM79" s="44"/>
      <c r="BN79" s="44"/>
      <c r="BO79" s="44"/>
      <c r="BP79" s="44"/>
      <c r="BQ79" s="44"/>
      <c r="BR79" s="44"/>
      <c r="BS79" s="44"/>
      <c r="BT79" s="44"/>
      <c r="BU79" s="44"/>
      <c r="BV79" s="44"/>
      <c r="BW79" s="44"/>
      <c r="BX79" s="44"/>
      <c r="BY79" s="44"/>
      <c r="BZ79" s="4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3"/>
      <c r="BM80" s="44"/>
      <c r="BN80" s="44"/>
      <c r="BO80" s="44"/>
      <c r="BP80" s="44"/>
      <c r="BQ80" s="44"/>
      <c r="BR80" s="44"/>
      <c r="BS80" s="44"/>
      <c r="BT80" s="44"/>
      <c r="BU80" s="44"/>
      <c r="BV80" s="44"/>
      <c r="BW80" s="44"/>
      <c r="BX80" s="44"/>
      <c r="BY80" s="44"/>
      <c r="BZ80" s="4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3"/>
      <c r="BM81" s="44"/>
      <c r="BN81" s="44"/>
      <c r="BO81" s="44"/>
      <c r="BP81" s="44"/>
      <c r="BQ81" s="44"/>
      <c r="BR81" s="44"/>
      <c r="BS81" s="44"/>
      <c r="BT81" s="44"/>
      <c r="BU81" s="44"/>
      <c r="BV81" s="44"/>
      <c r="BW81" s="44"/>
      <c r="BX81" s="44"/>
      <c r="BY81" s="44"/>
      <c r="BZ81" s="4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6"/>
      <c r="BM82" s="47"/>
      <c r="BN82" s="47"/>
      <c r="BO82" s="47"/>
      <c r="BP82" s="47"/>
      <c r="BQ82" s="47"/>
      <c r="BR82" s="47"/>
      <c r="BS82" s="47"/>
      <c r="BT82" s="47"/>
      <c r="BU82" s="47"/>
      <c r="BV82" s="47"/>
      <c r="BW82" s="47"/>
      <c r="BX82" s="47"/>
      <c r="BY82" s="47"/>
      <c r="BZ82" s="48"/>
    </row>
    <row r="83" spans="1:78" x14ac:dyDescent="0.15">
      <c r="C83" s="49" t="s">
        <v>30</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yUmHvO9K1wNBiknwRDqEe3SOUXe/fIKggbGzafiuHRjw3oJ/3gbepNKZL8UhfZqNY5a0FaQOfc9QTldprvDMGA==" saltValue="nTqLdA8I3aSZPudHjvP0d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82244</v>
      </c>
      <c r="D6" s="19">
        <f t="shared" si="3"/>
        <v>46</v>
      </c>
      <c r="E6" s="19">
        <f t="shared" si="3"/>
        <v>17</v>
      </c>
      <c r="F6" s="19">
        <f t="shared" si="3"/>
        <v>1</v>
      </c>
      <c r="G6" s="19">
        <f t="shared" si="3"/>
        <v>0</v>
      </c>
      <c r="H6" s="19" t="str">
        <f t="shared" si="3"/>
        <v>茨城県　守谷市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92.87</v>
      </c>
      <c r="P6" s="20">
        <f t="shared" si="3"/>
        <v>99.23</v>
      </c>
      <c r="Q6" s="20">
        <f t="shared" si="3"/>
        <v>86.48</v>
      </c>
      <c r="R6" s="20">
        <f t="shared" si="3"/>
        <v>2184</v>
      </c>
      <c r="S6" s="20">
        <f t="shared" si="3"/>
        <v>70659</v>
      </c>
      <c r="T6" s="20">
        <f t="shared" si="3"/>
        <v>35.71</v>
      </c>
      <c r="U6" s="20">
        <f t="shared" si="3"/>
        <v>1978.69</v>
      </c>
      <c r="V6" s="20">
        <f t="shared" si="3"/>
        <v>70083</v>
      </c>
      <c r="W6" s="20">
        <f t="shared" si="3"/>
        <v>20.2</v>
      </c>
      <c r="X6" s="20">
        <f t="shared" si="3"/>
        <v>3469.46</v>
      </c>
      <c r="Y6" s="21">
        <f>IF(Y7="",NA(),Y7)</f>
        <v>116.12</v>
      </c>
      <c r="Z6" s="21">
        <f t="shared" ref="Z6:AH6" si="4">IF(Z7="",NA(),Z7)</f>
        <v>114.8</v>
      </c>
      <c r="AA6" s="21">
        <f t="shared" si="4"/>
        <v>122.9</v>
      </c>
      <c r="AB6" s="21">
        <f t="shared" si="4"/>
        <v>115.97</v>
      </c>
      <c r="AC6" s="21">
        <f t="shared" si="4"/>
        <v>114.81</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914.14</v>
      </c>
      <c r="AV6" s="21">
        <f t="shared" ref="AV6:BD6" si="6">IF(AV7="",NA(),AV7)</f>
        <v>1192.98</v>
      </c>
      <c r="AW6" s="21">
        <f t="shared" si="6"/>
        <v>1015.54</v>
      </c>
      <c r="AX6" s="21">
        <f t="shared" si="6"/>
        <v>677.69</v>
      </c>
      <c r="AY6" s="21">
        <f t="shared" si="6"/>
        <v>849.34</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172.13</v>
      </c>
      <c r="BG6" s="21">
        <f t="shared" ref="BG6:BO6" si="7">IF(BG7="",NA(),BG7)</f>
        <v>172.49</v>
      </c>
      <c r="BH6" s="21">
        <f t="shared" si="7"/>
        <v>144.57</v>
      </c>
      <c r="BI6" s="21">
        <f t="shared" si="7"/>
        <v>126.33</v>
      </c>
      <c r="BJ6" s="21">
        <f t="shared" si="7"/>
        <v>108.06</v>
      </c>
      <c r="BK6" s="21">
        <f t="shared" si="7"/>
        <v>847.44</v>
      </c>
      <c r="BL6" s="21">
        <f t="shared" si="7"/>
        <v>857.88</v>
      </c>
      <c r="BM6" s="21">
        <f t="shared" si="7"/>
        <v>825.1</v>
      </c>
      <c r="BN6" s="21">
        <f t="shared" si="7"/>
        <v>789.87</v>
      </c>
      <c r="BO6" s="21">
        <f t="shared" si="7"/>
        <v>749.43</v>
      </c>
      <c r="BP6" s="20" t="str">
        <f>IF(BP7="","",IF(BP7="-","【-】","【"&amp;SUBSTITUTE(TEXT(BP7,"#,##0.00"),"-","△")&amp;"】"))</f>
        <v>【630.82】</v>
      </c>
      <c r="BQ6" s="21">
        <f>IF(BQ7="",NA(),BQ7)</f>
        <v>151.58000000000001</v>
      </c>
      <c r="BR6" s="21">
        <f t="shared" ref="BR6:BZ6" si="8">IF(BR7="",NA(),BR7)</f>
        <v>127.49</v>
      </c>
      <c r="BS6" s="21">
        <f t="shared" si="8"/>
        <v>138.43</v>
      </c>
      <c r="BT6" s="21">
        <f t="shared" si="8"/>
        <v>122.63</v>
      </c>
      <c r="BU6" s="21">
        <f t="shared" si="8"/>
        <v>124.73</v>
      </c>
      <c r="BV6" s="21">
        <f t="shared" si="8"/>
        <v>94.69</v>
      </c>
      <c r="BW6" s="21">
        <f t="shared" si="8"/>
        <v>94.97</v>
      </c>
      <c r="BX6" s="21">
        <f t="shared" si="8"/>
        <v>97.07</v>
      </c>
      <c r="BY6" s="21">
        <f t="shared" si="8"/>
        <v>98.06</v>
      </c>
      <c r="BZ6" s="21">
        <f t="shared" si="8"/>
        <v>98.46</v>
      </c>
      <c r="CA6" s="20" t="str">
        <f>IF(CA7="","",IF(CA7="-","【-】","【"&amp;SUBSTITUTE(TEXT(CA7,"#,##0.00"),"-","△")&amp;"】"))</f>
        <v>【97.81】</v>
      </c>
      <c r="CB6" s="21">
        <f>IF(CB7="",NA(),CB7)</f>
        <v>86.38</v>
      </c>
      <c r="CC6" s="21">
        <f t="shared" ref="CC6:CK6" si="9">IF(CC7="",NA(),CC7)</f>
        <v>93.23</v>
      </c>
      <c r="CD6" s="21">
        <f t="shared" si="9"/>
        <v>91.34</v>
      </c>
      <c r="CE6" s="21">
        <f t="shared" si="9"/>
        <v>103.32</v>
      </c>
      <c r="CF6" s="21">
        <f t="shared" si="9"/>
        <v>101.82</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67.540000000000006</v>
      </c>
      <c r="CN6" s="21">
        <f t="shared" ref="CN6:CV6" si="10">IF(CN7="",NA(),CN7)</f>
        <v>67.09</v>
      </c>
      <c r="CO6" s="21">
        <f t="shared" si="10"/>
        <v>69.42</v>
      </c>
      <c r="CP6" s="21">
        <f t="shared" si="10"/>
        <v>66.819999999999993</v>
      </c>
      <c r="CQ6" s="21">
        <f t="shared" si="10"/>
        <v>66.39</v>
      </c>
      <c r="CR6" s="21">
        <f t="shared" si="10"/>
        <v>68.31</v>
      </c>
      <c r="CS6" s="21">
        <f t="shared" si="10"/>
        <v>65.28</v>
      </c>
      <c r="CT6" s="21">
        <f t="shared" si="10"/>
        <v>64.92</v>
      </c>
      <c r="CU6" s="21">
        <f t="shared" si="10"/>
        <v>64.14</v>
      </c>
      <c r="CV6" s="21">
        <f t="shared" si="10"/>
        <v>63.71</v>
      </c>
      <c r="CW6" s="20" t="str">
        <f>IF(CW7="","",IF(CW7="-","【-】","【"&amp;SUBSTITUTE(TEXT(CW7,"#,##0.00"),"-","△")&amp;"】"))</f>
        <v>【58.94】</v>
      </c>
      <c r="CX6" s="21">
        <f>IF(CX7="",NA(),CX7)</f>
        <v>99.17</v>
      </c>
      <c r="CY6" s="21">
        <f t="shared" ref="CY6:DG6" si="11">IF(CY7="",NA(),CY7)</f>
        <v>99.21</v>
      </c>
      <c r="CZ6" s="21">
        <f t="shared" si="11"/>
        <v>99.24</v>
      </c>
      <c r="DA6" s="21">
        <f t="shared" si="11"/>
        <v>99.27</v>
      </c>
      <c r="DB6" s="21">
        <f t="shared" si="11"/>
        <v>99.31</v>
      </c>
      <c r="DC6" s="21">
        <f t="shared" si="11"/>
        <v>92.62</v>
      </c>
      <c r="DD6" s="21">
        <f t="shared" si="11"/>
        <v>92.72</v>
      </c>
      <c r="DE6" s="21">
        <f t="shared" si="11"/>
        <v>92.88</v>
      </c>
      <c r="DF6" s="21">
        <f t="shared" si="11"/>
        <v>92.9</v>
      </c>
      <c r="DG6" s="21">
        <f t="shared" si="11"/>
        <v>92.89</v>
      </c>
      <c r="DH6" s="20" t="str">
        <f>IF(DH7="","",IF(DH7="-","【-】","【"&amp;SUBSTITUTE(TEXT(DH7,"#,##0.00"),"-","△")&amp;"】"))</f>
        <v>【95.91】</v>
      </c>
      <c r="DI6" s="21">
        <f>IF(DI7="",NA(),DI7)</f>
        <v>47.69</v>
      </c>
      <c r="DJ6" s="21">
        <f t="shared" ref="DJ6:DR6" si="12">IF(DJ7="",NA(),DJ7)</f>
        <v>49.79</v>
      </c>
      <c r="DK6" s="21">
        <f t="shared" si="12"/>
        <v>51.92</v>
      </c>
      <c r="DL6" s="21">
        <f t="shared" si="12"/>
        <v>53.76</v>
      </c>
      <c r="DM6" s="21">
        <f t="shared" si="12"/>
        <v>55.59</v>
      </c>
      <c r="DN6" s="21">
        <f t="shared" si="12"/>
        <v>26.36</v>
      </c>
      <c r="DO6" s="21">
        <f t="shared" si="12"/>
        <v>23.79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1.43</v>
      </c>
      <c r="DZ6" s="21">
        <f t="shared" si="13"/>
        <v>1.22</v>
      </c>
      <c r="EA6" s="21">
        <f t="shared" si="13"/>
        <v>1.61</v>
      </c>
      <c r="EB6" s="21">
        <f t="shared" si="13"/>
        <v>2.08</v>
      </c>
      <c r="EC6" s="21">
        <f t="shared" si="13"/>
        <v>2.74</v>
      </c>
      <c r="ED6" s="20" t="str">
        <f>IF(ED7="","",IF(ED7="-","【-】","【"&amp;SUBSTITUTE(TEXT(ED7,"#,##0.00"),"-","△")&amp;"】"))</f>
        <v>【8.68】</v>
      </c>
      <c r="EE6" s="21">
        <f>IF(EE7="",NA(),EE7)</f>
        <v>0.05</v>
      </c>
      <c r="EF6" s="21">
        <f t="shared" ref="EF6:EN6" si="14">IF(EF7="",NA(),EF7)</f>
        <v>0.02</v>
      </c>
      <c r="EG6" s="21">
        <f t="shared" si="14"/>
        <v>0.01</v>
      </c>
      <c r="EH6" s="20">
        <f t="shared" si="14"/>
        <v>0</v>
      </c>
      <c r="EI6" s="20">
        <f t="shared" si="14"/>
        <v>0</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82244</v>
      </c>
      <c r="D7" s="23">
        <v>46</v>
      </c>
      <c r="E7" s="23">
        <v>17</v>
      </c>
      <c r="F7" s="23">
        <v>1</v>
      </c>
      <c r="G7" s="23">
        <v>0</v>
      </c>
      <c r="H7" s="23" t="s">
        <v>96</v>
      </c>
      <c r="I7" s="23" t="s">
        <v>97</v>
      </c>
      <c r="J7" s="23" t="s">
        <v>98</v>
      </c>
      <c r="K7" s="23" t="s">
        <v>99</v>
      </c>
      <c r="L7" s="23" t="s">
        <v>100</v>
      </c>
      <c r="M7" s="23" t="s">
        <v>101</v>
      </c>
      <c r="N7" s="24" t="s">
        <v>102</v>
      </c>
      <c r="O7" s="24">
        <v>92.87</v>
      </c>
      <c r="P7" s="24">
        <v>99.23</v>
      </c>
      <c r="Q7" s="24">
        <v>86.48</v>
      </c>
      <c r="R7" s="24">
        <v>2184</v>
      </c>
      <c r="S7" s="24">
        <v>70659</v>
      </c>
      <c r="T7" s="24">
        <v>35.71</v>
      </c>
      <c r="U7" s="24">
        <v>1978.69</v>
      </c>
      <c r="V7" s="24">
        <v>70083</v>
      </c>
      <c r="W7" s="24">
        <v>20.2</v>
      </c>
      <c r="X7" s="24">
        <v>3469.46</v>
      </c>
      <c r="Y7" s="24">
        <v>116.12</v>
      </c>
      <c r="Z7" s="24">
        <v>114.8</v>
      </c>
      <c r="AA7" s="24">
        <v>122.9</v>
      </c>
      <c r="AB7" s="24">
        <v>115.97</v>
      </c>
      <c r="AC7" s="24">
        <v>114.81</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914.14</v>
      </c>
      <c r="AV7" s="24">
        <v>1192.98</v>
      </c>
      <c r="AW7" s="24">
        <v>1015.54</v>
      </c>
      <c r="AX7" s="24">
        <v>677.69</v>
      </c>
      <c r="AY7" s="24">
        <v>849.34</v>
      </c>
      <c r="AZ7" s="24">
        <v>68.180000000000007</v>
      </c>
      <c r="BA7" s="24">
        <v>67.930000000000007</v>
      </c>
      <c r="BB7" s="24">
        <v>68.53</v>
      </c>
      <c r="BC7" s="24">
        <v>69.180000000000007</v>
      </c>
      <c r="BD7" s="24">
        <v>76.319999999999993</v>
      </c>
      <c r="BE7" s="24">
        <v>78.430000000000007</v>
      </c>
      <c r="BF7" s="24">
        <v>172.13</v>
      </c>
      <c r="BG7" s="24">
        <v>172.49</v>
      </c>
      <c r="BH7" s="24">
        <v>144.57</v>
      </c>
      <c r="BI7" s="24">
        <v>126.33</v>
      </c>
      <c r="BJ7" s="24">
        <v>108.06</v>
      </c>
      <c r="BK7" s="24">
        <v>847.44</v>
      </c>
      <c r="BL7" s="24">
        <v>857.88</v>
      </c>
      <c r="BM7" s="24">
        <v>825.1</v>
      </c>
      <c r="BN7" s="24">
        <v>789.87</v>
      </c>
      <c r="BO7" s="24">
        <v>749.43</v>
      </c>
      <c r="BP7" s="24">
        <v>630.82000000000005</v>
      </c>
      <c r="BQ7" s="24">
        <v>151.58000000000001</v>
      </c>
      <c r="BR7" s="24">
        <v>127.49</v>
      </c>
      <c r="BS7" s="24">
        <v>138.43</v>
      </c>
      <c r="BT7" s="24">
        <v>122.63</v>
      </c>
      <c r="BU7" s="24">
        <v>124.73</v>
      </c>
      <c r="BV7" s="24">
        <v>94.69</v>
      </c>
      <c r="BW7" s="24">
        <v>94.97</v>
      </c>
      <c r="BX7" s="24">
        <v>97.07</v>
      </c>
      <c r="BY7" s="24">
        <v>98.06</v>
      </c>
      <c r="BZ7" s="24">
        <v>98.46</v>
      </c>
      <c r="CA7" s="24">
        <v>97.81</v>
      </c>
      <c r="CB7" s="24">
        <v>86.38</v>
      </c>
      <c r="CC7" s="24">
        <v>93.23</v>
      </c>
      <c r="CD7" s="24">
        <v>91.34</v>
      </c>
      <c r="CE7" s="24">
        <v>103.32</v>
      </c>
      <c r="CF7" s="24">
        <v>101.82</v>
      </c>
      <c r="CG7" s="24">
        <v>159.78</v>
      </c>
      <c r="CH7" s="24">
        <v>159.49</v>
      </c>
      <c r="CI7" s="24">
        <v>157.81</v>
      </c>
      <c r="CJ7" s="24">
        <v>157.37</v>
      </c>
      <c r="CK7" s="24">
        <v>157.44999999999999</v>
      </c>
      <c r="CL7" s="24">
        <v>138.75</v>
      </c>
      <c r="CM7" s="24">
        <v>67.540000000000006</v>
      </c>
      <c r="CN7" s="24">
        <v>67.09</v>
      </c>
      <c r="CO7" s="24">
        <v>69.42</v>
      </c>
      <c r="CP7" s="24">
        <v>66.819999999999993</v>
      </c>
      <c r="CQ7" s="24">
        <v>66.39</v>
      </c>
      <c r="CR7" s="24">
        <v>68.31</v>
      </c>
      <c r="CS7" s="24">
        <v>65.28</v>
      </c>
      <c r="CT7" s="24">
        <v>64.92</v>
      </c>
      <c r="CU7" s="24">
        <v>64.14</v>
      </c>
      <c r="CV7" s="24">
        <v>63.71</v>
      </c>
      <c r="CW7" s="24">
        <v>58.94</v>
      </c>
      <c r="CX7" s="24">
        <v>99.17</v>
      </c>
      <c r="CY7" s="24">
        <v>99.21</v>
      </c>
      <c r="CZ7" s="24">
        <v>99.24</v>
      </c>
      <c r="DA7" s="24">
        <v>99.27</v>
      </c>
      <c r="DB7" s="24">
        <v>99.31</v>
      </c>
      <c r="DC7" s="24">
        <v>92.62</v>
      </c>
      <c r="DD7" s="24">
        <v>92.72</v>
      </c>
      <c r="DE7" s="24">
        <v>92.88</v>
      </c>
      <c r="DF7" s="24">
        <v>92.9</v>
      </c>
      <c r="DG7" s="24">
        <v>92.89</v>
      </c>
      <c r="DH7" s="24">
        <v>95.91</v>
      </c>
      <c r="DI7" s="24">
        <v>47.69</v>
      </c>
      <c r="DJ7" s="24">
        <v>49.79</v>
      </c>
      <c r="DK7" s="24">
        <v>51.92</v>
      </c>
      <c r="DL7" s="24">
        <v>53.76</v>
      </c>
      <c r="DM7" s="24">
        <v>55.59</v>
      </c>
      <c r="DN7" s="24">
        <v>26.36</v>
      </c>
      <c r="DO7" s="24">
        <v>23.79</v>
      </c>
      <c r="DP7" s="24">
        <v>25.66</v>
      </c>
      <c r="DQ7" s="24">
        <v>27.46</v>
      </c>
      <c r="DR7" s="24">
        <v>29.93</v>
      </c>
      <c r="DS7" s="24">
        <v>41.09</v>
      </c>
      <c r="DT7" s="24">
        <v>0</v>
      </c>
      <c r="DU7" s="24">
        <v>0</v>
      </c>
      <c r="DV7" s="24">
        <v>0</v>
      </c>
      <c r="DW7" s="24">
        <v>0</v>
      </c>
      <c r="DX7" s="24">
        <v>0</v>
      </c>
      <c r="DY7" s="24">
        <v>1.43</v>
      </c>
      <c r="DZ7" s="24">
        <v>1.22</v>
      </c>
      <c r="EA7" s="24">
        <v>1.61</v>
      </c>
      <c r="EB7" s="24">
        <v>2.08</v>
      </c>
      <c r="EC7" s="24">
        <v>2.74</v>
      </c>
      <c r="ED7" s="24">
        <v>8.68</v>
      </c>
      <c r="EE7" s="24">
        <v>0.05</v>
      </c>
      <c r="EF7" s="24">
        <v>0.02</v>
      </c>
      <c r="EG7" s="24">
        <v>0.01</v>
      </c>
      <c r="EH7" s="24">
        <v>0</v>
      </c>
      <c r="EI7" s="24">
        <v>0</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2025-02-04T03:19:51Z</cp:lastPrinted>
  <dcterms:created xsi:type="dcterms:W3CDTF">2025-01-24T06:58:58Z</dcterms:created>
  <dcterms:modified xsi:type="dcterms:W3CDTF">2025-02-20T01:26:24Z</dcterms:modified>
  <cp:category/>
</cp:coreProperties>
</file>