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uu8DhfLq/ECZuRg6H+8QdVVxOUZCdBBfNeZi83++JmRn28997Dbj69ikQfihleCcl1zMMIRiMNyqd1kYAE5I2A==" workbookSaltValue="td0FOfdqQXD1Bv95LxcOdQ=="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<sst xmlns="http://schemas.openxmlformats.org/spreadsheetml/2006/main" count="257" uniqueCount="115">
  <si>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</si>
  <si>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</si>
  <si>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</si>
  <si>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</si>
  <si>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</si>
  <si>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</si>
  <si>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</si>
  <si>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</si>
  <si>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</si>
  <si>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</si>
  <si>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</si>
  <si>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</si>
  <si>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</si>
  <si>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</si>
  <si>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</si>
  <si>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</si>
  <si>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</si>
  <si>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</si>
  <si>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</si>
  <si>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</si>
  <si>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</si>
  <si>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</si>
  <si>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</si>
  <si>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</si>
  <si>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</si>
  <si>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</si>
  <si>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</si>
  <si>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</si>
  <si>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</si>
  <si>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</si>
  <si>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</si>
  <si>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</si>
  <si>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</si>
  <si>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</si>
  <si>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</si>
  <si>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</si>
  <si>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</si>
  <si>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</si>
  <si>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</si>
  <si>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</si>
  <si>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</si>
  <si>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</si>
  <si>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</si>
  <si>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</si>
  <si>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</si>
  <si>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</si>
  <si>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</si>
  <si>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</si>
  <si>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</si>
  <si>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</si>
  <si>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</si>
  <si>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</si>
  <si>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</si>
  <si>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</si>
  <si>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</si>
  <si>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</si>
  <si>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</si>
  <si>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</si>
  <si>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</si>
  <si>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</si>
  <si>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</si>
  <si>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</si>
  <si>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</si>
  <si>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</si>
  <si>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</si>
  <si>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</si>
  <si>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</si>
  <si>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</si>
  <si>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</si>
  <si>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</si>
  <si>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</si>
  <si>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</si>
  <si>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</si>
  <si>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</si>
  <si>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</si>
  <si>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</si>
  <si>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</si>
  <si>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</si>
  <si>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</si>
  <si>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</si>
  <si>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</si>
  <si>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</si>
  <si>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</si>
  <si>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</si>
  <si>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</si>
  <si>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</si>
  <si>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</si>
  <si>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</si>
  <si>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</si>
  <si>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</si>
  <si>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</si>
  <si>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</si>
  <si>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</si>
  <si>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</si>
  <si>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</si>
  <si>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</si>
  <si>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桜川市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</si>
  <si>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</si>
  <si>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</si>
  <si>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</si>
  <si>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</si>
  <si>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</si>
  <si>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</si>
  <si>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</si>
  <si>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</si>
  <si>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</si>
  <si>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</si>
  <si>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</si>
  <si>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</si>
  <si>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</si>
  <si>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</si>
  <si>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</si>
  <si>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管渠老朽化率は、前年度と同様に0％であり、類似団体と比較しても同様である。その要因としては、管渠等の更新・改良の時期に至っていないためである。しかし、将来的に更新・改良時期を迎えることから、老朽化対策を計画的に進める必要がある。</t>
    <phoneticPr fontId="4"/>
  </si>
  <si>
    <t>公共下水道事業は、先行的に施設整備を行う事業であるため、汚水処理等の経費とともに施設建設に要した経費を下水道使用料として徴収し、回収することとなる。そのためには、使用料収入の増加と維持管理費等の経費削減を行うことが重要となってくる。
使用料について、収納率は高いが公共下水道への接続率が低い状況である。使用料及び有収水量の増加を図るため、今後も接続率向上に努める必要がある。</t>
    <phoneticPr fontId="4"/>
  </si>
  <si>
    <t>➀経常収支比率は、前年度と同程度となっており、類似団体と比較してやや低い水準となっている。維持管理等の費用は増加したが支払利息が減少しており、使用料及び他会計補助金等の収益で維持管理や支払利息等の費用を賄えている。
②累積欠損金比率は、前年度より微増しており、類似団体と比較して高い水準となっている。純利益は前年度よりも増加しているため、欠損金は減少している。今後も接続率向上による使用料収入の増加を図りつつ、維持管理費等の経費削減に努める必要がある。
③流動比率は、前年度より高くなっており、類似団体と比較しても高い水準となっている。流動負債には建設改良費等に充てられた企業債等が含まれており、整備された施設について、将来、償還の原資を使用料収入等により得ることが予定されている。
⑤経費回収率は、前年度より微減しており、類似団体と比較して低い水準となっている。使用料収入に対して維持管理費等の費用が上回っているため、公共下水道への接続率向上と維持管理費等の経費削減に努める必要がある。
⑥汚水処理原価は、前年度より微減しており、類似団体と比較して高い水準となっている。汚水処理原価を低減するためには、接続率向上による有収水量の増加と、維持管理費等の経費削減に努める必要がある。
⑧水洗化率は、前年度より微増しているが、類似団体に比較して低い水準となっている。公共下水道に接続する個人の費用負担が大きいことから、接続が困難である世帯が多いと考えられる。接続補助金等の周知等を行い接続率向上に努める必要がある。</t>
    <rPh sb="9" eb="12">
      <t>ゼンネンド</t>
    </rPh>
    <rPh sb="13" eb="16">
      <t>ドウテイド</t>
    </rPh>
    <rPh sb="49" eb="50">
      <t>ナド</t>
    </rPh>
    <rPh sb="51" eb="53">
      <t>ヒヨウ</t>
    </rPh>
    <rPh sb="54" eb="56">
      <t>ゾウカ</t>
    </rPh>
    <rPh sb="59" eb="63">
      <t>シハライリソク</t>
    </rPh>
    <rPh sb="64" eb="66">
      <t>ゲンショウ</t>
    </rPh>
    <rPh sb="71" eb="74">
      <t>シヨウリョウ</t>
    </rPh>
    <rPh sb="74" eb="75">
      <t>オヨ</t>
    </rPh>
    <rPh sb="76" eb="79">
      <t>タカイケイ</t>
    </rPh>
    <rPh sb="79" eb="82">
      <t>ホジョキン</t>
    </rPh>
    <rPh sb="82" eb="83">
      <t>ナド</t>
    </rPh>
    <rPh sb="84" eb="86">
      <t>シュウエキ</t>
    </rPh>
    <rPh sb="98" eb="100">
      <t>ヒヨウ</t>
    </rPh>
    <rPh sb="101" eb="102">
      <t>マカナ</t>
    </rPh>
    <rPh sb="123" eb="125">
      <t>ビゾウ</t>
    </rPh>
    <rPh sb="150" eb="153">
      <t>ジュンリエキ</t>
    </rPh>
    <rPh sb="154" eb="157">
      <t>ゼンネンド</t>
    </rPh>
    <rPh sb="160" eb="162">
      <t>ゾウカ</t>
    </rPh>
    <rPh sb="169" eb="172">
      <t>ケッソンキン</t>
    </rPh>
    <rPh sb="173" eb="175">
      <t>ゲンショウ</t>
    </rPh>
    <rPh sb="180" eb="182">
      <t>コンゴ</t>
    </rPh>
    <rPh sb="220" eb="222">
      <t>ヒツヨウ</t>
    </rPh>
    <rPh sb="239" eb="240">
      <t>タカ</t>
    </rPh>
    <rPh sb="257" eb="258">
      <t>タカ</t>
    </rPh>
    <rPh sb="274" eb="276">
      <t>ケンセツ</t>
    </rPh>
    <rPh sb="276" eb="279">
      <t>カイリョウヒ</t>
    </rPh>
    <rPh sb="279" eb="280">
      <t>ナド</t>
    </rPh>
    <rPh sb="281" eb="282">
      <t>ア</t>
    </rPh>
    <rPh sb="356" eb="357">
      <t>ゲン</t>
    </rPh>
    <rPh sb="385" eb="387">
      <t>シュウニュウ</t>
    </rPh>
    <rPh sb="388" eb="389">
      <t>タイ</t>
    </rPh>
    <rPh sb="459" eb="461">
      <t>ビゲン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</si>
</sst>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DDA-4157-8C78-7D553E6FD3A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0.32</c:v>
                </c:pt>
                <c:pt idx="2">
                  <c:v>0.1</c:v>
                </c:pt>
                <c:pt idx="3">
                  <c:v>0.09</c:v>
                </c:pt>
                <c:pt idx="4">
                  <c:v>0.1</c:v>
                </c:pt>
              </c:numCache>
            </c:numRef>
          </c:val>
          <c:smooth val="0"/>
          <c:extLst>
            <c:ext xmlns:c16="http://schemas.microsoft.com/office/drawing/2014/chart" uri="{C3380CC4-5D6E-409C-BE32-E72D297353CC}">
              <c16:uniqueId val="{00000001-2DDA-4157-8C78-7D553E6FD3A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176-4684-8C29-63E279CECB1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49.47</c:v>
                </c:pt>
                <c:pt idx="2">
                  <c:v>48.19</c:v>
                </c:pt>
                <c:pt idx="3">
                  <c:v>47.32</c:v>
                </c:pt>
                <c:pt idx="4">
                  <c:v>48.03</c:v>
                </c:pt>
              </c:numCache>
            </c:numRef>
          </c:val>
          <c:smooth val="0"/>
          <c:extLst>
            <c:ext xmlns:c16="http://schemas.microsoft.com/office/drawing/2014/chart" uri="{C3380CC4-5D6E-409C-BE32-E72D297353CC}">
              <c16:uniqueId val="{00000001-C176-4684-8C29-63E279CECB1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61.08</c:v>
                </c:pt>
                <c:pt idx="2">
                  <c:v>63.73</c:v>
                </c:pt>
                <c:pt idx="3">
                  <c:v>63.96</c:v>
                </c:pt>
                <c:pt idx="4">
                  <c:v>64.56</c:v>
                </c:pt>
              </c:numCache>
            </c:numRef>
          </c:val>
          <c:extLst>
            <c:ext xmlns:c16="http://schemas.microsoft.com/office/drawing/2014/chart" uri="{C3380CC4-5D6E-409C-BE32-E72D297353CC}">
              <c16:uniqueId val="{00000000-363B-4049-84D1-AF1826D343F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82.06</c:v>
                </c:pt>
                <c:pt idx="2">
                  <c:v>82.26</c:v>
                </c:pt>
                <c:pt idx="3">
                  <c:v>81.33</c:v>
                </c:pt>
                <c:pt idx="4">
                  <c:v>80.95</c:v>
                </c:pt>
              </c:numCache>
            </c:numRef>
          </c:val>
          <c:smooth val="0"/>
          <c:extLst>
            <c:ext xmlns:c16="http://schemas.microsoft.com/office/drawing/2014/chart" uri="{C3380CC4-5D6E-409C-BE32-E72D297353CC}">
              <c16:uniqueId val="{00000001-363B-4049-84D1-AF1826D343F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78.599999999999994</c:v>
                </c:pt>
                <c:pt idx="2">
                  <c:v>78.900000000000006</c:v>
                </c:pt>
                <c:pt idx="3">
                  <c:v>103.13</c:v>
                </c:pt>
                <c:pt idx="4">
                  <c:v>102.74</c:v>
                </c:pt>
              </c:numCache>
            </c:numRef>
          </c:val>
          <c:extLst>
            <c:ext xmlns:c16="http://schemas.microsoft.com/office/drawing/2014/chart" uri="{C3380CC4-5D6E-409C-BE32-E72D297353CC}">
              <c16:uniqueId val="{00000000-1C08-4490-BB80-9014D0EB20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107.81</c:v>
                </c:pt>
                <c:pt idx="2">
                  <c:v>107.54</c:v>
                </c:pt>
                <c:pt idx="3">
                  <c:v>107.19</c:v>
                </c:pt>
                <c:pt idx="4">
                  <c:v>107.04</c:v>
                </c:pt>
              </c:numCache>
            </c:numRef>
          </c:val>
          <c:smooth val="0"/>
          <c:extLst>
            <c:ext xmlns:c16="http://schemas.microsoft.com/office/drawing/2014/chart" uri="{C3380CC4-5D6E-409C-BE32-E72D297353CC}">
              <c16:uniqueId val="{00000001-1C08-4490-BB80-9014D0EB20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3.08</c:v>
                </c:pt>
                <c:pt idx="2">
                  <c:v>5.94</c:v>
                </c:pt>
                <c:pt idx="3">
                  <c:v>8.7799999999999994</c:v>
                </c:pt>
                <c:pt idx="4">
                  <c:v>11.57</c:v>
                </c:pt>
              </c:numCache>
            </c:numRef>
          </c:val>
          <c:extLst>
            <c:ext xmlns:c16="http://schemas.microsoft.com/office/drawing/2014/chart" uri="{C3380CC4-5D6E-409C-BE32-E72D297353CC}">
              <c16:uniqueId val="{00000000-83CC-4F8A-A608-D6ECDDA5898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19.93</c:v>
                </c:pt>
                <c:pt idx="2">
                  <c:v>21.94</c:v>
                </c:pt>
                <c:pt idx="3">
                  <c:v>22.89</c:v>
                </c:pt>
                <c:pt idx="4">
                  <c:v>23.37</c:v>
                </c:pt>
              </c:numCache>
            </c:numRef>
          </c:val>
          <c:smooth val="0"/>
          <c:extLst>
            <c:ext xmlns:c16="http://schemas.microsoft.com/office/drawing/2014/chart" uri="{C3380CC4-5D6E-409C-BE32-E72D297353CC}">
              <c16:uniqueId val="{00000001-83CC-4F8A-A608-D6ECDDA5898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014-4EED-A172-B0C22B10940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D014-4EED-A172-B0C22B10940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156.61000000000001</c:v>
                </c:pt>
                <c:pt idx="2">
                  <c:v>295.39</c:v>
                </c:pt>
                <c:pt idx="3">
                  <c:v>241.37</c:v>
                </c:pt>
                <c:pt idx="4">
                  <c:v>259.64999999999998</c:v>
                </c:pt>
              </c:numCache>
            </c:numRef>
          </c:val>
          <c:extLst>
            <c:ext xmlns:c16="http://schemas.microsoft.com/office/drawing/2014/chart" uri="{C3380CC4-5D6E-409C-BE32-E72D297353CC}">
              <c16:uniqueId val="{00000000-AE2E-4861-BFC6-0CB5D96C77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18.2</c:v>
                </c:pt>
                <c:pt idx="2">
                  <c:v>19.059999999999999</c:v>
                </c:pt>
                <c:pt idx="3">
                  <c:v>31.07</c:v>
                </c:pt>
                <c:pt idx="4">
                  <c:v>37.43</c:v>
                </c:pt>
              </c:numCache>
            </c:numRef>
          </c:val>
          <c:smooth val="0"/>
          <c:extLst>
            <c:ext xmlns:c16="http://schemas.microsoft.com/office/drawing/2014/chart" uri="{C3380CC4-5D6E-409C-BE32-E72D297353CC}">
              <c16:uniqueId val="{00000001-AE2E-4861-BFC6-0CB5D96C77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44.83</c:v>
                </c:pt>
                <c:pt idx="2">
                  <c:v>46.3</c:v>
                </c:pt>
                <c:pt idx="3">
                  <c:v>56.82</c:v>
                </c:pt>
                <c:pt idx="4">
                  <c:v>71.44</c:v>
                </c:pt>
              </c:numCache>
            </c:numRef>
          </c:val>
          <c:extLst>
            <c:ext xmlns:c16="http://schemas.microsoft.com/office/drawing/2014/chart" uri="{C3380CC4-5D6E-409C-BE32-E72D297353CC}">
              <c16:uniqueId val="{00000000-F6E0-49B7-B728-13D0035AA7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48.56</c:v>
                </c:pt>
                <c:pt idx="2">
                  <c:v>47.58</c:v>
                </c:pt>
                <c:pt idx="3">
                  <c:v>51.09</c:v>
                </c:pt>
                <c:pt idx="4">
                  <c:v>57.42</c:v>
                </c:pt>
              </c:numCache>
            </c:numRef>
          </c:val>
          <c:smooth val="0"/>
          <c:extLst>
            <c:ext xmlns:c16="http://schemas.microsoft.com/office/drawing/2014/chart" uri="{C3380CC4-5D6E-409C-BE32-E72D297353CC}">
              <c16:uniqueId val="{00000001-F6E0-49B7-B728-13D0035AA7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328-43CD-B89D-147D2F42D1E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1245.0999999999999</c:v>
                </c:pt>
                <c:pt idx="2">
                  <c:v>1108.8</c:v>
                </c:pt>
                <c:pt idx="3">
                  <c:v>1194.56</c:v>
                </c:pt>
                <c:pt idx="4">
                  <c:v>1174.6099999999999</c:v>
                </c:pt>
              </c:numCache>
            </c:numRef>
          </c:val>
          <c:smooth val="0"/>
          <c:extLst>
            <c:ext xmlns:c16="http://schemas.microsoft.com/office/drawing/2014/chart" uri="{C3380CC4-5D6E-409C-BE32-E72D297353CC}">
              <c16:uniqueId val="{00000001-A328-43CD-B89D-147D2F42D1E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41.46</c:v>
                </c:pt>
                <c:pt idx="2">
                  <c:v>38.299999999999997</c:v>
                </c:pt>
                <c:pt idx="3">
                  <c:v>43.65</c:v>
                </c:pt>
                <c:pt idx="4">
                  <c:v>41.15</c:v>
                </c:pt>
              </c:numCache>
            </c:numRef>
          </c:val>
          <c:extLst>
            <c:ext xmlns:c16="http://schemas.microsoft.com/office/drawing/2014/chart" uri="{C3380CC4-5D6E-409C-BE32-E72D297353CC}">
              <c16:uniqueId val="{00000000-437B-4B47-956B-DD6704DCFA7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79.77</c:v>
                </c:pt>
                <c:pt idx="2">
                  <c:v>79.63</c:v>
                </c:pt>
                <c:pt idx="3">
                  <c:v>76.78</c:v>
                </c:pt>
                <c:pt idx="4">
                  <c:v>75.41</c:v>
                </c:pt>
              </c:numCache>
            </c:numRef>
          </c:val>
          <c:smooth val="0"/>
          <c:extLst>
            <c:ext xmlns:c16="http://schemas.microsoft.com/office/drawing/2014/chart" uri="{C3380CC4-5D6E-409C-BE32-E72D297353CC}">
              <c16:uniqueId val="{00000001-437B-4B47-956B-DD6704DCFA7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536.30999999999995</c:v>
                </c:pt>
                <c:pt idx="2">
                  <c:v>585.73</c:v>
                </c:pt>
                <c:pt idx="3">
                  <c:v>636.42999999999995</c:v>
                </c:pt>
                <c:pt idx="4">
                  <c:v>624.66</c:v>
                </c:pt>
              </c:numCache>
            </c:numRef>
          </c:val>
          <c:extLst>
            <c:ext xmlns:c16="http://schemas.microsoft.com/office/drawing/2014/chart" uri="{C3380CC4-5D6E-409C-BE32-E72D297353CC}">
              <c16:uniqueId val="{00000000-F450-49D0-9CB2-02D0F9A8963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214.56</c:v>
                </c:pt>
                <c:pt idx="2">
                  <c:v>213.66</c:v>
                </c:pt>
                <c:pt idx="3">
                  <c:v>224.31</c:v>
                </c:pt>
                <c:pt idx="4">
                  <c:v>223.48</c:v>
                </c:pt>
              </c:numCache>
            </c:numRef>
          </c:val>
          <c:smooth val="0"/>
          <c:extLst>
            <c:ext xmlns:c16="http://schemas.microsoft.com/office/drawing/2014/chart" uri="{C3380CC4-5D6E-409C-BE32-E72D297353CC}">
              <c16:uniqueId val="{00000001-F450-49D0-9CB2-02D0F9A8963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桜川市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Cd2</v>
      </c>
      <c r="X8" s="39"/>
      <c r="Y8" s="39"/>
      <c r="Z8" s="39"/>
      <c r="AA8" s="39"/>
      <c r="AB8" s="39"/>
      <c r="AC8" s="39"/>
      <c r="AD8" s="40" t="str">
        <f>データ!$M$6</f>
        <v>非設置</v>
      </c>
      <c r="AE8" s="40"/>
      <c r="AF8" s="40"/>
      <c r="AG8" s="40"/>
      <c r="AH8" s="40"/>
      <c r="AI8" s="40"/>
      <c r="AJ8" s="40"/>
      <c r="AK8" s="3"/>
      <c r="AL8" s="41">
        <f>データ!S6</f>
        <v>38250</v>
      </c>
      <c r="AM8" s="41"/>
      <c r="AN8" s="41"/>
      <c r="AO8" s="41"/>
      <c r="AP8" s="41"/>
      <c r="AQ8" s="41"/>
      <c r="AR8" s="41"/>
      <c r="AS8" s="41"/>
      <c r="AT8" s="34">
        <f>データ!T6</f>
        <v>180.06</v>
      </c>
      <c r="AU8" s="34"/>
      <c r="AV8" s="34"/>
      <c r="AW8" s="34"/>
      <c r="AX8" s="34"/>
      <c r="AY8" s="34"/>
      <c r="AZ8" s="34"/>
      <c r="BA8" s="34"/>
      <c r="BB8" s="34">
        <f>データ!U6</f>
        <v>212.43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48.29</v>
      </c>
      <c r="J10" s="34"/>
      <c r="K10" s="34"/>
      <c r="L10" s="34"/>
      <c r="M10" s="34"/>
      <c r="N10" s="34"/>
      <c r="O10" s="34"/>
      <c r="P10" s="34">
        <f>データ!P6</f>
        <v>17.260000000000002</v>
      </c>
      <c r="Q10" s="34"/>
      <c r="R10" s="34"/>
      <c r="S10" s="34"/>
      <c r="T10" s="34"/>
      <c r="U10" s="34"/>
      <c r="V10" s="34"/>
      <c r="W10" s="34">
        <f>データ!Q6</f>
        <v>100</v>
      </c>
      <c r="X10" s="34"/>
      <c r="Y10" s="34"/>
      <c r="Z10" s="34"/>
      <c r="AA10" s="34"/>
      <c r="AB10" s="34"/>
      <c r="AC10" s="34"/>
      <c r="AD10" s="41">
        <f>データ!R6</f>
        <v>3888</v>
      </c>
      <c r="AE10" s="41"/>
      <c r="AF10" s="41"/>
      <c r="AG10" s="41"/>
      <c r="AH10" s="41"/>
      <c r="AI10" s="41"/>
      <c r="AJ10" s="41"/>
      <c r="AK10" s="2"/>
      <c r="AL10" s="41">
        <f>データ!V6</f>
        <v>6563</v>
      </c>
      <c r="AM10" s="41"/>
      <c r="AN10" s="41"/>
      <c r="AO10" s="41"/>
      <c r="AP10" s="41"/>
      <c r="AQ10" s="41"/>
      <c r="AR10" s="41"/>
      <c r="AS10" s="41"/>
      <c r="AT10" s="34">
        <f>データ!W6</f>
        <v>3.07</v>
      </c>
      <c r="AU10" s="34"/>
      <c r="AV10" s="34"/>
      <c r="AW10" s="34"/>
      <c r="AX10" s="34"/>
      <c r="AY10" s="34"/>
      <c r="AZ10" s="34"/>
      <c r="BA10" s="34"/>
      <c r="BB10" s="34">
        <f>データ!X6</f>
        <v>2137.79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112</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113</v>
      </c>
      <c r="BM66" s="77"/>
      <c r="BN66" s="77"/>
      <c r="BO66" s="77"/>
      <c r="BP66" s="77"/>
      <c r="BQ66" s="77"/>
      <c r="BR66" s="77"/>
      <c r="BS66" s="77"/>
      <c r="BT66" s="77"/>
      <c r="BU66" s="77"/>
      <c r="BV66" s="77"/>
      <c r="BW66" s="77"/>
      <c r="BX66" s="77"/>
      <c r="BY66" s="77"/>
      <c r="BZ66" s="7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15">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RVvJLHqMPwOPYac/4XqNyblvlTAZ2VE6J97kDvNCAeOqlUnrRkIO8J9xS7tpWY1s666DZmJYAPu7CV3V9YbvPg==" saltValue="SPhwGsYXqWLNj/93pa2SV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15">
      <c r="A4" s="14" t="s">
        <v>55</v>
      </c>
      <c r="B4" s="16"/>
      <c r="C4" s="16"/>
      <c r="D4" s="16"/>
      <c r="E4" s="16"/>
      <c r="F4" s="16"/>
      <c r="G4" s="16"/>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82317</v>
      </c>
      <c r="D6" s="19">
        <f t="shared" si="3"/>
        <v>46</v>
      </c>
      <c r="E6" s="19">
        <f t="shared" si="3"/>
        <v>17</v>
      </c>
      <c r="F6" s="19">
        <f t="shared" si="3"/>
        <v>1</v>
      </c>
      <c r="G6" s="19">
        <f t="shared" si="3"/>
        <v>0</v>
      </c>
      <c r="H6" s="19" t="str">
        <f t="shared" si="3"/>
        <v>茨城県　桜川市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48.29</v>
      </c>
      <c r="P6" s="20">
        <f t="shared" si="3"/>
        <v>17.260000000000002</v>
      </c>
      <c r="Q6" s="20">
        <f t="shared" si="3"/>
        <v>100</v>
      </c>
      <c r="R6" s="20">
        <f t="shared" si="3"/>
        <v>3888</v>
      </c>
      <c r="S6" s="20">
        <f t="shared" si="3"/>
        <v>38250</v>
      </c>
      <c r="T6" s="20">
        <f t="shared" si="3"/>
        <v>180.06</v>
      </c>
      <c r="U6" s="20">
        <f t="shared" si="3"/>
        <v>212.43</v>
      </c>
      <c r="V6" s="20">
        <f t="shared" si="3"/>
        <v>6563</v>
      </c>
      <c r="W6" s="20">
        <f t="shared" si="3"/>
        <v>3.07</v>
      </c>
      <c r="X6" s="20">
        <f t="shared" si="3"/>
        <v>2137.79</v>
      </c>
      <c r="Y6" s="21" t="str">
        <f>IF(Y7="",NA(),Y7)</f>
        <v>-</v>
      </c>
      <c r="Z6" s="21">
        <f t="shared" ref="Z6:AH6" si="4">IF(Z7="",NA(),Z7)</f>
        <v>78.599999999999994</v>
      </c>
      <c r="AA6" s="21">
        <f t="shared" si="4"/>
        <v>78.900000000000006</v>
      </c>
      <c r="AB6" s="21">
        <f t="shared" si="4"/>
        <v>103.13</v>
      </c>
      <c r="AC6" s="21">
        <f t="shared" si="4"/>
        <v>102.74</v>
      </c>
      <c r="AD6" s="21" t="str">
        <f t="shared" si="4"/>
        <v>-</v>
      </c>
      <c r="AE6" s="21">
        <f t="shared" si="4"/>
        <v>107.81</v>
      </c>
      <c r="AF6" s="21">
        <f t="shared" si="4"/>
        <v>107.54</v>
      </c>
      <c r="AG6" s="21">
        <f t="shared" si="4"/>
        <v>107.19</v>
      </c>
      <c r="AH6" s="21">
        <f t="shared" si="4"/>
        <v>107.04</v>
      </c>
      <c r="AI6" s="20" t="str">
        <f>IF(AI7="","",IF(AI7="-","【-】","【"&amp;SUBSTITUTE(TEXT(AI7,"#,##0.00"),"-","△")&amp;"】"))</f>
        <v>【105.91】</v>
      </c>
      <c r="AJ6" s="21" t="str">
        <f>IF(AJ7="",NA(),AJ7)</f>
        <v>-</v>
      </c>
      <c r="AK6" s="21">
        <f t="shared" ref="AK6:AS6" si="5">IF(AK7="",NA(),AK7)</f>
        <v>156.61000000000001</v>
      </c>
      <c r="AL6" s="21">
        <f t="shared" si="5"/>
        <v>295.39</v>
      </c>
      <c r="AM6" s="21">
        <f t="shared" si="5"/>
        <v>241.37</v>
      </c>
      <c r="AN6" s="21">
        <f t="shared" si="5"/>
        <v>259.64999999999998</v>
      </c>
      <c r="AO6" s="21" t="str">
        <f t="shared" si="5"/>
        <v>-</v>
      </c>
      <c r="AP6" s="21">
        <f t="shared" si="5"/>
        <v>18.2</v>
      </c>
      <c r="AQ6" s="21">
        <f t="shared" si="5"/>
        <v>19.059999999999999</v>
      </c>
      <c r="AR6" s="21">
        <f t="shared" si="5"/>
        <v>31.07</v>
      </c>
      <c r="AS6" s="21">
        <f t="shared" si="5"/>
        <v>37.43</v>
      </c>
      <c r="AT6" s="20" t="str">
        <f>IF(AT7="","",IF(AT7="-","【-】","【"&amp;SUBSTITUTE(TEXT(AT7,"#,##0.00"),"-","△")&amp;"】"))</f>
        <v>【3.03】</v>
      </c>
      <c r="AU6" s="21" t="str">
        <f>IF(AU7="",NA(),AU7)</f>
        <v>-</v>
      </c>
      <c r="AV6" s="21">
        <f t="shared" ref="AV6:BD6" si="6">IF(AV7="",NA(),AV7)</f>
        <v>44.83</v>
      </c>
      <c r="AW6" s="21">
        <f t="shared" si="6"/>
        <v>46.3</v>
      </c>
      <c r="AX6" s="21">
        <f t="shared" si="6"/>
        <v>56.82</v>
      </c>
      <c r="AY6" s="21">
        <f t="shared" si="6"/>
        <v>71.44</v>
      </c>
      <c r="AZ6" s="21" t="str">
        <f t="shared" si="6"/>
        <v>-</v>
      </c>
      <c r="BA6" s="21">
        <f t="shared" si="6"/>
        <v>48.56</v>
      </c>
      <c r="BB6" s="21">
        <f t="shared" si="6"/>
        <v>47.58</v>
      </c>
      <c r="BC6" s="21">
        <f t="shared" si="6"/>
        <v>51.09</v>
      </c>
      <c r="BD6" s="21">
        <f t="shared" si="6"/>
        <v>57.42</v>
      </c>
      <c r="BE6" s="20" t="str">
        <f>IF(BE7="","",IF(BE7="-","【-】","【"&amp;SUBSTITUTE(TEXT(BE7,"#,##0.00"),"-","△")&amp;"】"))</f>
        <v>【78.43】</v>
      </c>
      <c r="BF6" s="21" t="str">
        <f>IF(BF7="",NA(),BF7)</f>
        <v>-</v>
      </c>
      <c r="BG6" s="20">
        <f t="shared" ref="BG6:BO6" si="7">IF(BG7="",NA(),BG7)</f>
        <v>0</v>
      </c>
      <c r="BH6" s="20">
        <f t="shared" si="7"/>
        <v>0</v>
      </c>
      <c r="BI6" s="20">
        <f t="shared" si="7"/>
        <v>0</v>
      </c>
      <c r="BJ6" s="20">
        <f t="shared" si="7"/>
        <v>0</v>
      </c>
      <c r="BK6" s="21" t="str">
        <f t="shared" si="7"/>
        <v>-</v>
      </c>
      <c r="BL6" s="21">
        <f t="shared" si="7"/>
        <v>1245.0999999999999</v>
      </c>
      <c r="BM6" s="21">
        <f t="shared" si="7"/>
        <v>1108.8</v>
      </c>
      <c r="BN6" s="21">
        <f t="shared" si="7"/>
        <v>1194.56</v>
      </c>
      <c r="BO6" s="21">
        <f t="shared" si="7"/>
        <v>1174.6099999999999</v>
      </c>
      <c r="BP6" s="20" t="str">
        <f>IF(BP7="","",IF(BP7="-","【-】","【"&amp;SUBSTITUTE(TEXT(BP7,"#,##0.00"),"-","△")&amp;"】"))</f>
        <v>【630.82】</v>
      </c>
      <c r="BQ6" s="21" t="str">
        <f>IF(BQ7="",NA(),BQ7)</f>
        <v>-</v>
      </c>
      <c r="BR6" s="21">
        <f t="shared" ref="BR6:BZ6" si="8">IF(BR7="",NA(),BR7)</f>
        <v>41.46</v>
      </c>
      <c r="BS6" s="21">
        <f t="shared" si="8"/>
        <v>38.299999999999997</v>
      </c>
      <c r="BT6" s="21">
        <f t="shared" si="8"/>
        <v>43.65</v>
      </c>
      <c r="BU6" s="21">
        <f t="shared" si="8"/>
        <v>41.15</v>
      </c>
      <c r="BV6" s="21" t="str">
        <f t="shared" si="8"/>
        <v>-</v>
      </c>
      <c r="BW6" s="21">
        <f t="shared" si="8"/>
        <v>79.77</v>
      </c>
      <c r="BX6" s="21">
        <f t="shared" si="8"/>
        <v>79.63</v>
      </c>
      <c r="BY6" s="21">
        <f t="shared" si="8"/>
        <v>76.78</v>
      </c>
      <c r="BZ6" s="21">
        <f t="shared" si="8"/>
        <v>75.41</v>
      </c>
      <c r="CA6" s="20" t="str">
        <f>IF(CA7="","",IF(CA7="-","【-】","【"&amp;SUBSTITUTE(TEXT(CA7,"#,##0.00"),"-","△")&amp;"】"))</f>
        <v>【97.81】</v>
      </c>
      <c r="CB6" s="21" t="str">
        <f>IF(CB7="",NA(),CB7)</f>
        <v>-</v>
      </c>
      <c r="CC6" s="21">
        <f t="shared" ref="CC6:CK6" si="9">IF(CC7="",NA(),CC7)</f>
        <v>536.30999999999995</v>
      </c>
      <c r="CD6" s="21">
        <f t="shared" si="9"/>
        <v>585.73</v>
      </c>
      <c r="CE6" s="21">
        <f t="shared" si="9"/>
        <v>636.42999999999995</v>
      </c>
      <c r="CF6" s="21">
        <f t="shared" si="9"/>
        <v>624.66</v>
      </c>
      <c r="CG6" s="21" t="str">
        <f t="shared" si="9"/>
        <v>-</v>
      </c>
      <c r="CH6" s="21">
        <f t="shared" si="9"/>
        <v>214.56</v>
      </c>
      <c r="CI6" s="21">
        <f t="shared" si="9"/>
        <v>213.66</v>
      </c>
      <c r="CJ6" s="21">
        <f t="shared" si="9"/>
        <v>224.31</v>
      </c>
      <c r="CK6" s="21">
        <f t="shared" si="9"/>
        <v>223.48</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49.47</v>
      </c>
      <c r="CT6" s="21">
        <f t="shared" si="10"/>
        <v>48.19</v>
      </c>
      <c r="CU6" s="21">
        <f t="shared" si="10"/>
        <v>47.32</v>
      </c>
      <c r="CV6" s="21">
        <f t="shared" si="10"/>
        <v>48.03</v>
      </c>
      <c r="CW6" s="20" t="str">
        <f>IF(CW7="","",IF(CW7="-","【-】","【"&amp;SUBSTITUTE(TEXT(CW7,"#,##0.00"),"-","△")&amp;"】"))</f>
        <v>【58.94】</v>
      </c>
      <c r="CX6" s="21" t="str">
        <f>IF(CX7="",NA(),CX7)</f>
        <v>-</v>
      </c>
      <c r="CY6" s="21">
        <f t="shared" ref="CY6:DG6" si="11">IF(CY7="",NA(),CY7)</f>
        <v>61.08</v>
      </c>
      <c r="CZ6" s="21">
        <f t="shared" si="11"/>
        <v>63.73</v>
      </c>
      <c r="DA6" s="21">
        <f t="shared" si="11"/>
        <v>63.96</v>
      </c>
      <c r="DB6" s="21">
        <f t="shared" si="11"/>
        <v>64.56</v>
      </c>
      <c r="DC6" s="21" t="str">
        <f t="shared" si="11"/>
        <v>-</v>
      </c>
      <c r="DD6" s="21">
        <f t="shared" si="11"/>
        <v>82.06</v>
      </c>
      <c r="DE6" s="21">
        <f t="shared" si="11"/>
        <v>82.26</v>
      </c>
      <c r="DF6" s="21">
        <f t="shared" si="11"/>
        <v>81.33</v>
      </c>
      <c r="DG6" s="21">
        <f t="shared" si="11"/>
        <v>80.95</v>
      </c>
      <c r="DH6" s="20" t="str">
        <f>IF(DH7="","",IF(DH7="-","【-】","【"&amp;SUBSTITUTE(TEXT(DH7,"#,##0.00"),"-","△")&amp;"】"))</f>
        <v>【95.91】</v>
      </c>
      <c r="DI6" s="21" t="str">
        <f>IF(DI7="",NA(),DI7)</f>
        <v>-</v>
      </c>
      <c r="DJ6" s="21">
        <f t="shared" ref="DJ6:DR6" si="12">IF(DJ7="",NA(),DJ7)</f>
        <v>3.08</v>
      </c>
      <c r="DK6" s="21">
        <f t="shared" si="12"/>
        <v>5.94</v>
      </c>
      <c r="DL6" s="21">
        <f t="shared" si="12"/>
        <v>8.7799999999999994</v>
      </c>
      <c r="DM6" s="21">
        <f t="shared" si="12"/>
        <v>11.57</v>
      </c>
      <c r="DN6" s="21" t="str">
        <f t="shared" si="12"/>
        <v>-</v>
      </c>
      <c r="DO6" s="21">
        <f t="shared" si="12"/>
        <v>19.93</v>
      </c>
      <c r="DP6" s="21">
        <f t="shared" si="12"/>
        <v>21.94</v>
      </c>
      <c r="DQ6" s="21">
        <f t="shared" si="12"/>
        <v>22.89</v>
      </c>
      <c r="DR6" s="21">
        <f t="shared" si="12"/>
        <v>23.37</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0.32</v>
      </c>
      <c r="EL6" s="21">
        <f t="shared" si="14"/>
        <v>0.1</v>
      </c>
      <c r="EM6" s="21">
        <f t="shared" si="14"/>
        <v>0.09</v>
      </c>
      <c r="EN6" s="21">
        <f t="shared" si="14"/>
        <v>0.1</v>
      </c>
      <c r="EO6" s="20" t="str">
        <f>IF(EO7="","",IF(EO7="-","【-】","【"&amp;SUBSTITUTE(TEXT(EO7,"#,##0.00"),"-","△")&amp;"】"))</f>
        <v>【0.22】</v>
      </c>
    </row>
    <row r="7" spans="1:148" s="22" customFormat="1" x14ac:dyDescent="0.15">
      <c r="A7" s="14"/>
      <c r="B7" s="23">
        <v>2023</v>
      </c>
      <c r="C7" s="23">
        <v>82317</v>
      </c>
      <c r="D7" s="23">
        <v>46</v>
      </c>
      <c r="E7" s="23">
        <v>17</v>
      </c>
      <c r="F7" s="23">
        <v>1</v>
      </c>
      <c r="G7" s="23">
        <v>0</v>
      </c>
      <c r="H7" s="23" t="s">
        <v>96</v>
      </c>
      <c r="I7" s="23" t="s">
        <v>97</v>
      </c>
      <c r="J7" s="23" t="s">
        <v>98</v>
      </c>
      <c r="K7" s="23" t="s">
        <v>99</v>
      </c>
      <c r="L7" s="23" t="s">
        <v>100</v>
      </c>
      <c r="M7" s="23" t="s">
        <v>101</v>
      </c>
      <c r="N7" s="24" t="s">
        <v>102</v>
      </c>
      <c r="O7" s="24">
        <v>48.29</v>
      </c>
      <c r="P7" s="24">
        <v>17.260000000000002</v>
      </c>
      <c r="Q7" s="24">
        <v>100</v>
      </c>
      <c r="R7" s="24">
        <v>3888</v>
      </c>
      <c r="S7" s="24">
        <v>38250</v>
      </c>
      <c r="T7" s="24">
        <v>180.06</v>
      </c>
      <c r="U7" s="24">
        <v>212.43</v>
      </c>
      <c r="V7" s="24">
        <v>6563</v>
      </c>
      <c r="W7" s="24">
        <v>3.07</v>
      </c>
      <c r="X7" s="24">
        <v>2137.79</v>
      </c>
      <c r="Y7" s="24" t="s">
        <v>102</v>
      </c>
      <c r="Z7" s="24">
        <v>78.599999999999994</v>
      </c>
      <c r="AA7" s="24">
        <v>78.900000000000006</v>
      </c>
      <c r="AB7" s="24">
        <v>103.13</v>
      </c>
      <c r="AC7" s="24">
        <v>102.74</v>
      </c>
      <c r="AD7" s="24" t="s">
        <v>102</v>
      </c>
      <c r="AE7" s="24">
        <v>107.81</v>
      </c>
      <c r="AF7" s="24">
        <v>107.54</v>
      </c>
      <c r="AG7" s="24">
        <v>107.19</v>
      </c>
      <c r="AH7" s="24">
        <v>107.04</v>
      </c>
      <c r="AI7" s="24">
        <v>105.91</v>
      </c>
      <c r="AJ7" s="24" t="s">
        <v>102</v>
      </c>
      <c r="AK7" s="24">
        <v>156.61000000000001</v>
      </c>
      <c r="AL7" s="24">
        <v>295.39</v>
      </c>
      <c r="AM7" s="24">
        <v>241.37</v>
      </c>
      <c r="AN7" s="24">
        <v>259.64999999999998</v>
      </c>
      <c r="AO7" s="24" t="s">
        <v>102</v>
      </c>
      <c r="AP7" s="24">
        <v>18.2</v>
      </c>
      <c r="AQ7" s="24">
        <v>19.059999999999999</v>
      </c>
      <c r="AR7" s="24">
        <v>31.07</v>
      </c>
      <c r="AS7" s="24">
        <v>37.43</v>
      </c>
      <c r="AT7" s="24">
        <v>3.03</v>
      </c>
      <c r="AU7" s="24" t="s">
        <v>102</v>
      </c>
      <c r="AV7" s="24">
        <v>44.83</v>
      </c>
      <c r="AW7" s="24">
        <v>46.3</v>
      </c>
      <c r="AX7" s="24">
        <v>56.82</v>
      </c>
      <c r="AY7" s="24">
        <v>71.44</v>
      </c>
      <c r="AZ7" s="24" t="s">
        <v>102</v>
      </c>
      <c r="BA7" s="24">
        <v>48.56</v>
      </c>
      <c r="BB7" s="24">
        <v>47.58</v>
      </c>
      <c r="BC7" s="24">
        <v>51.09</v>
      </c>
      <c r="BD7" s="24">
        <v>57.42</v>
      </c>
      <c r="BE7" s="24">
        <v>78.430000000000007</v>
      </c>
      <c r="BF7" s="24" t="s">
        <v>102</v>
      </c>
      <c r="BG7" s="24">
        <v>0</v>
      </c>
      <c r="BH7" s="24">
        <v>0</v>
      </c>
      <c r="BI7" s="24">
        <v>0</v>
      </c>
      <c r="BJ7" s="24">
        <v>0</v>
      </c>
      <c r="BK7" s="24" t="s">
        <v>102</v>
      </c>
      <c r="BL7" s="24">
        <v>1245.0999999999999</v>
      </c>
      <c r="BM7" s="24">
        <v>1108.8</v>
      </c>
      <c r="BN7" s="24">
        <v>1194.56</v>
      </c>
      <c r="BO7" s="24">
        <v>1174.6099999999999</v>
      </c>
      <c r="BP7" s="24">
        <v>630.82000000000005</v>
      </c>
      <c r="BQ7" s="24" t="s">
        <v>102</v>
      </c>
      <c r="BR7" s="24">
        <v>41.46</v>
      </c>
      <c r="BS7" s="24">
        <v>38.299999999999997</v>
      </c>
      <c r="BT7" s="24">
        <v>43.65</v>
      </c>
      <c r="BU7" s="24">
        <v>41.15</v>
      </c>
      <c r="BV7" s="24" t="s">
        <v>102</v>
      </c>
      <c r="BW7" s="24">
        <v>79.77</v>
      </c>
      <c r="BX7" s="24">
        <v>79.63</v>
      </c>
      <c r="BY7" s="24">
        <v>76.78</v>
      </c>
      <c r="BZ7" s="24">
        <v>75.41</v>
      </c>
      <c r="CA7" s="24">
        <v>97.81</v>
      </c>
      <c r="CB7" s="24" t="s">
        <v>102</v>
      </c>
      <c r="CC7" s="24">
        <v>536.30999999999995</v>
      </c>
      <c r="CD7" s="24">
        <v>585.73</v>
      </c>
      <c r="CE7" s="24">
        <v>636.42999999999995</v>
      </c>
      <c r="CF7" s="24">
        <v>624.66</v>
      </c>
      <c r="CG7" s="24" t="s">
        <v>102</v>
      </c>
      <c r="CH7" s="24">
        <v>214.56</v>
      </c>
      <c r="CI7" s="24">
        <v>213.66</v>
      </c>
      <c r="CJ7" s="24">
        <v>224.31</v>
      </c>
      <c r="CK7" s="24">
        <v>223.48</v>
      </c>
      <c r="CL7" s="24">
        <v>138.75</v>
      </c>
      <c r="CM7" s="24" t="s">
        <v>102</v>
      </c>
      <c r="CN7" s="24" t="s">
        <v>102</v>
      </c>
      <c r="CO7" s="24" t="s">
        <v>102</v>
      </c>
      <c r="CP7" s="24" t="s">
        <v>102</v>
      </c>
      <c r="CQ7" s="24" t="s">
        <v>102</v>
      </c>
      <c r="CR7" s="24" t="s">
        <v>102</v>
      </c>
      <c r="CS7" s="24">
        <v>49.47</v>
      </c>
      <c r="CT7" s="24">
        <v>48.19</v>
      </c>
      <c r="CU7" s="24">
        <v>47.32</v>
      </c>
      <c r="CV7" s="24">
        <v>48.03</v>
      </c>
      <c r="CW7" s="24">
        <v>58.94</v>
      </c>
      <c r="CX7" s="24" t="s">
        <v>102</v>
      </c>
      <c r="CY7" s="24">
        <v>61.08</v>
      </c>
      <c r="CZ7" s="24">
        <v>63.73</v>
      </c>
      <c r="DA7" s="24">
        <v>63.96</v>
      </c>
      <c r="DB7" s="24">
        <v>64.56</v>
      </c>
      <c r="DC7" s="24" t="s">
        <v>102</v>
      </c>
      <c r="DD7" s="24">
        <v>82.06</v>
      </c>
      <c r="DE7" s="24">
        <v>82.26</v>
      </c>
      <c r="DF7" s="24">
        <v>81.33</v>
      </c>
      <c r="DG7" s="24">
        <v>80.95</v>
      </c>
      <c r="DH7" s="24">
        <v>95.91</v>
      </c>
      <c r="DI7" s="24" t="s">
        <v>102</v>
      </c>
      <c r="DJ7" s="24">
        <v>3.08</v>
      </c>
      <c r="DK7" s="24">
        <v>5.94</v>
      </c>
      <c r="DL7" s="24">
        <v>8.7799999999999994</v>
      </c>
      <c r="DM7" s="24">
        <v>11.57</v>
      </c>
      <c r="DN7" s="24" t="s">
        <v>102</v>
      </c>
      <c r="DO7" s="24">
        <v>19.93</v>
      </c>
      <c r="DP7" s="24">
        <v>21.94</v>
      </c>
      <c r="DQ7" s="24">
        <v>22.89</v>
      </c>
      <c r="DR7" s="24">
        <v>23.37</v>
      </c>
      <c r="DS7" s="24">
        <v>41.09</v>
      </c>
      <c r="DT7" s="24" t="s">
        <v>102</v>
      </c>
      <c r="DU7" s="24">
        <v>0</v>
      </c>
      <c r="DV7" s="24">
        <v>0</v>
      </c>
      <c r="DW7" s="24">
        <v>0</v>
      </c>
      <c r="DX7" s="24">
        <v>0</v>
      </c>
      <c r="DY7" s="24" t="s">
        <v>102</v>
      </c>
      <c r="DZ7" s="24">
        <v>0</v>
      </c>
      <c r="EA7" s="24">
        <v>0</v>
      </c>
      <c r="EB7" s="24">
        <v>0</v>
      </c>
      <c r="EC7" s="24">
        <v>0</v>
      </c>
      <c r="ED7" s="24">
        <v>8.68</v>
      </c>
      <c r="EE7" s="24" t="s">
        <v>102</v>
      </c>
      <c r="EF7" s="24">
        <v>0</v>
      </c>
      <c r="EG7" s="24">
        <v>0</v>
      </c>
      <c r="EH7" s="24">
        <v>0</v>
      </c>
      <c r="EI7" s="24">
        <v>0</v>
      </c>
      <c r="EJ7" s="24" t="s">
        <v>102</v>
      </c>
      <c r="EK7" s="24">
        <v>0.32</v>
      </c>
      <c r="EL7" s="24">
        <v>0.1</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2025-01-30T00:13:47Z</cp:lastPrinted>
  <dcterms:created xsi:type="dcterms:W3CDTF">2025-01-24T06:59:03Z</dcterms:created>
  <dcterms:modified xsi:type="dcterms:W3CDTF">2025-02-20T05:59:51Z</dcterms:modified>
  <cp:category/>
</cp:coreProperties>
</file>