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59900水道課\001管理\006業務統計\002決算統計\002経営比較分析表_5年\R6_(2030年3月31日満了)\令和5年度経営分析比較表\02_その他資料一式\"/>
    </mc:Choice>
  </mc:AlternateContent>
  <workbookProtection workbookAlgorithmName="SHA-512" workbookHashValue="ZDfmVSQDnruuK8oN2gL+CNYO0eCUGlYepBOOF6qNoAddY3/O1nj3uAldIvtxGHgUL+tct3XMK5r16p+8AfFyww==" workbookSaltValue="bQ9fqe2OUVFPyNMSj49xV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<sst xmlns="http://schemas.openxmlformats.org/spreadsheetml/2006/main" count="228" uniqueCount="113">
  <si>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</si>
  <si>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</si>
  <si>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</si>
  <si>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</si>
  <si>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</si>
  <si>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</si>
  <si>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</si>
  <si>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</si>
  <si>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</si>
  <si>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</si>
  <si>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</si>
  <si>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</si>
  <si>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</si>
  <si>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</si>
  <si>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</si>
  <si>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</si>
  <si>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</si>
  <si>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</si>
  <si>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</si>
  <si>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</si>
  <si>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</si>
  <si>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</si>
  <si>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</si>
  <si>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</si>
  <si>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</si>
  <si>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</si>
  <si>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</si>
  <si>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</si>
  <si>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</si>
  <si>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</si>
  <si>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</si>
  <si>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</si>
  <si>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</si>
  <si>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</si>
  <si>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</si>
  <si>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</si>
  <si>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</si>
  <si>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</si>
  <si>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</si>
  <si>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</si>
  <si>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</si>
  <si>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</si>
  <si>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</si>
  <si>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</si>
  <si>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</si>
  <si>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</si>
  <si>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</si>
  <si>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</si>
  <si>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</si>
  <si>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</si>
  <si>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</si>
  <si>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</si>
  <si>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</si>
  <si>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</si>
  <si>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</si>
  <si>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</si>
  <si>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</si>
  <si>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</si>
  <si>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</si>
  <si>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</si>
  <si>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</si>
  <si>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</si>
  <si>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</si>
  <si>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</si>
  <si>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</si>
  <si>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</si>
  <si>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</si>
  <si>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</si>
  <si>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</si>
  <si>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</si>
  <si>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</si>
  <si>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</si>
  <si>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</si>
  <si>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</si>
  <si>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</si>
  <si>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</si>
  <si>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</si>
  <si>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</si>
  <si>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</si>
  <si>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</si>
  <si>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</si>
  <si>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</si>
  <si>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</si>
  <si>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</si>
  <si>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</si>
  <si>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</si>
  <si>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</si>
  <si>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</si>
  <si>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</si>
  <si>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</si>
  <si>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</si>
  <si>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</si>
  <si>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</si>
  <si>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神栖市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</si>
  <si>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</si>
  <si>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</si>
  <si>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</si>
  <si>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</si>
  <si>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</si>
  <si>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</si>
  <si>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</si>
  <si>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</si>
  <si>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</si>
  <si>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</si>
  <si>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</si>
  <si>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</si>
  <si>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</si>
  <si>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</si>
  <si>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</si>
  <si>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</si>
  <si>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年々増加していたが、令和元年度から２年度にかけて知手配水場の休止施設の解体撤去工事を行ったことや、知手配水場の完成に伴う減価償却費の増額等から、数値が低下している。
③流動比率については、未払金が減少したため流動負債が減少し、値が上昇した。
⑤料金回収率については、全国平均値や類似団体平均値を下回ったが、昨年度よりも上昇し基準値である１００％に近付いている。
⑥給水原価については、全国平均値および類似団体の平均値よりも高い金額となっている。要因として、受水費用が高額であることが挙げられる。
⑦施設利用率については、給水量の増加とともに年々上昇している。なお、令和４年度は寒波により漏水量が増加したため、値が一時的に上昇した。
⑧有収率については、漏水調査を実施し無効水量が減少したため、値が上昇した。今後も引き続き漏水調査の実施や計画的な管路の更新を進め、漏水による無効水量の低減に務める。</t>
    <rPh sb="111" eb="113">
      <t>ゲンショウ</t>
    </rPh>
    <rPh sb="122" eb="124">
      <t>ゲンショウ</t>
    </rPh>
    <rPh sb="128" eb="130">
      <t>ジョウショウ</t>
    </rPh>
    <rPh sb="295" eb="297">
      <t>レイワ</t>
    </rPh>
    <rPh sb="301" eb="303">
      <t>カンパ</t>
    </rPh>
    <rPh sb="306" eb="308">
      <t>ロウスイ</t>
    </rPh>
    <rPh sb="308" eb="309">
      <t>リョウ</t>
    </rPh>
    <rPh sb="310" eb="312">
      <t>ゾウカ</t>
    </rPh>
    <rPh sb="317" eb="318">
      <t>アタイ</t>
    </rPh>
    <rPh sb="319" eb="322">
      <t>イチジテキ</t>
    </rPh>
    <rPh sb="323" eb="325">
      <t>ジョウショウ</t>
    </rPh>
    <rPh sb="339" eb="341">
      <t>ロウスイ</t>
    </rPh>
    <rPh sb="341" eb="343">
      <t>チョウサ</t>
    </rPh>
    <rPh sb="344" eb="346">
      <t>ジッシ</t>
    </rPh>
    <rPh sb="347" eb="351">
      <t>ムコウスイリョウ</t>
    </rPh>
    <rPh sb="352" eb="354">
      <t>ゲンショウ</t>
    </rPh>
    <rPh sb="359" eb="360">
      <t>アタイ</t>
    </rPh>
    <rPh sb="361" eb="363">
      <t>ジョウショウ</t>
    </rPh>
    <rPh sb="366" eb="368">
      <t>コンゴ</t>
    </rPh>
    <rPh sb="369" eb="370">
      <t>ヒ</t>
    </rPh>
    <rPh sb="371" eb="372">
      <t>ツヅ</t>
    </rPh>
    <rPh sb="373" eb="375">
      <t>ロウスイ</t>
    </rPh>
    <rPh sb="375" eb="377">
      <t>チョウサ</t>
    </rPh>
    <rPh sb="378" eb="380">
      <t>ジッシ</t>
    </rPh>
    <rPh sb="381" eb="384">
      <t>ケイカクテキ</t>
    </rPh>
    <rPh sb="385" eb="387">
      <t>カンロ</t>
    </rPh>
    <rPh sb="388" eb="390">
      <t>コウシン</t>
    </rPh>
    <rPh sb="391" eb="392">
      <t>スス</t>
    </rPh>
    <rPh sb="394" eb="396">
      <t>ロウスイ</t>
    </rPh>
    <rPh sb="399" eb="403">
      <t>ムコウスイリョウ</t>
    </rPh>
    <rPh sb="404" eb="406">
      <t>テイゲン</t>
    </rPh>
    <rPh sb="407" eb="408">
      <t>ツト</t>
    </rPh>
    <phoneticPr fontId="17"/>
  </si>
  <si>
    <r>
      <t>①有形固定資産減価償却率については、老朽化した配水場の更新が進んでおり、新しい資産の割合が高いため全国平均値及び類似団体平均値に比べ低い値となっている。今後は、管路の老朽化が進むため数値は上昇する見込みである。
②管路経年化率については、全国平均値及び類似団体平均値に比べ高い値を示している。令和元年度に</t>
    </r>
    <r>
      <rPr>
        <sz val="11"/>
        <rFont val="ＭＳ ゴシック"/>
        <family val="3"/>
        <charset val="128"/>
      </rPr>
      <t>策定した</t>
    </r>
    <r>
      <rPr>
        <sz val="11"/>
        <color theme="1"/>
        <rFont val="ＭＳ ゴシック"/>
        <family val="3"/>
      </rPr>
      <t>「水道施設更新計画」に基づき管路の更新を進めていく。
③管路更新率については、全国平均値及び類似団体平均値に比べ低い値となっている。②と同様に「水道施設更新計画」に基づき管路の更新を進めていく。</t>
    </r>
    <rPh sb="152" eb="154">
      <t>サクテイ</t>
    </rPh>
    <phoneticPr fontId="17"/>
  </si>
  <si>
    <t>経営の健全化を図るため、平成２８年度５月分から料金改定（平均９．９％の値上げ）を実施した。しかし、依然として給水原価は高い水準となっており、今後も引き続き経常費用の削減に努めていく必要がある。また、老朽化の状況については、管路経年化率が上昇傾向にあるため、管路の更新を計画的に行っていく必要がある。
これらを踏まえ、令和５年度に更新した「神栖市水道ビジョン」に沿って、持続的で安定した水道事業経営に努めていく必要がある。</t>
    <rPh sb="158" eb="160">
      <t>レイワ</t>
    </rPh>
    <rPh sb="161" eb="163">
      <t>ネンド</t>
    </rPh>
    <rPh sb="164" eb="166">
      <t>コウシン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</si>
</sst>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0.17</c:v>
                </c:pt>
                <c:pt idx="2">
                  <c:v>0.48</c:v>
                </c:pt>
                <c:pt idx="3">
                  <c:v>0.57999999999999996</c:v>
                </c:pt>
                <c:pt idx="4">
                  <c:v>0.48</c:v>
                </c:pt>
              </c:numCache>
            </c:numRef>
          </c:val>
          <c:extLst>
            <c:ext xmlns:c16="http://schemas.microsoft.com/office/drawing/2014/chart" uri="{C3380CC4-5D6E-409C-BE32-E72D297353CC}">
              <c16:uniqueId val="{00000000-E1A2-4FA0-9606-2DB7F35C4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E1A2-4FA0-9606-2DB7F35C4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57.7</c:v>
                </c:pt>
                <c:pt idx="1">
                  <c:v>58.7</c:v>
                </c:pt>
                <c:pt idx="2">
                  <c:v>60.17</c:v>
                </c:pt>
                <c:pt idx="3">
                  <c:v>61.51</c:v>
                </c:pt>
                <c:pt idx="4">
                  <c:v>60.56</c:v>
                </c:pt>
              </c:numCache>
            </c:numRef>
          </c:val>
          <c:extLst>
            <c:ext xmlns:c16="http://schemas.microsoft.com/office/drawing/2014/chart" uri="{C3380CC4-5D6E-409C-BE32-E72D297353CC}">
              <c16:uniqueId val="{00000000-4657-42C1-A95A-92A0E34AF6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657-42C1-A95A-92A0E34AF6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89.36</c:v>
                </c:pt>
                <c:pt idx="1">
                  <c:v>89.37</c:v>
                </c:pt>
                <c:pt idx="2">
                  <c:v>86.21</c:v>
                </c:pt>
                <c:pt idx="3">
                  <c:v>85.5</c:v>
                </c:pt>
                <c:pt idx="4">
                  <c:v>87.18</c:v>
                </c:pt>
              </c:numCache>
            </c:numRef>
          </c:val>
          <c:extLst>
            <c:ext xmlns:c16="http://schemas.microsoft.com/office/drawing/2014/chart" uri="{C3380CC4-5D6E-409C-BE32-E72D297353CC}">
              <c16:uniqueId val="{00000000-D2A7-4F52-993C-1A4E1B4467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2A7-4F52-993C-1A4E1B4467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107.32</c:v>
                </c:pt>
                <c:pt idx="1">
                  <c:v>107.33</c:v>
                </c:pt>
                <c:pt idx="2">
                  <c:v>107.37</c:v>
                </c:pt>
                <c:pt idx="3">
                  <c:v>106.23</c:v>
                </c:pt>
                <c:pt idx="4">
                  <c:v>106.48</c:v>
                </c:pt>
              </c:numCache>
            </c:numRef>
          </c:val>
          <c:extLst>
            <c:ext xmlns:c16="http://schemas.microsoft.com/office/drawing/2014/chart" uri="{C3380CC4-5D6E-409C-BE32-E72D297353CC}">
              <c16:uniqueId val="{00000000-B26F-4CAB-957D-63B3162A01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26F-4CAB-957D-63B3162A01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40.78</c:v>
                </c:pt>
                <c:pt idx="1">
                  <c:v>40.4</c:v>
                </c:pt>
                <c:pt idx="2">
                  <c:v>40.869999999999997</c:v>
                </c:pt>
                <c:pt idx="3">
                  <c:v>41.18</c:v>
                </c:pt>
                <c:pt idx="4">
                  <c:v>41.86</c:v>
                </c:pt>
              </c:numCache>
            </c:numRef>
          </c:val>
          <c:extLst>
            <c:ext xmlns:c16="http://schemas.microsoft.com/office/drawing/2014/chart" uri="{C3380CC4-5D6E-409C-BE32-E72D297353CC}">
              <c16:uniqueId val="{00000000-0D2E-424A-B39B-A6619D5518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D2E-424A-B39B-A6619D5518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26.43</c:v>
                </c:pt>
                <c:pt idx="1">
                  <c:v>26.42</c:v>
                </c:pt>
                <c:pt idx="2">
                  <c:v>29.8</c:v>
                </c:pt>
                <c:pt idx="3">
                  <c:v>29.18</c:v>
                </c:pt>
                <c:pt idx="4">
                  <c:v>29.4</c:v>
                </c:pt>
              </c:numCache>
            </c:numRef>
          </c:val>
          <c:extLst>
            <c:ext xmlns:c16="http://schemas.microsoft.com/office/drawing/2014/chart" uri="{C3380CC4-5D6E-409C-BE32-E72D297353CC}">
              <c16:uniqueId val="{00000000-2339-4142-A11C-C2BFF46417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339-4142-A11C-C2BFF46417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65-4163-A6FD-33C64B342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1865-4163-A6FD-33C64B342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464.96</c:v>
                </c:pt>
                <c:pt idx="1">
                  <c:v>619.59</c:v>
                </c:pt>
                <c:pt idx="2">
                  <c:v>639.09</c:v>
                </c:pt>
                <c:pt idx="3">
                  <c:v>357.73</c:v>
                </c:pt>
                <c:pt idx="4">
                  <c:v>512.52</c:v>
                </c:pt>
              </c:numCache>
            </c:numRef>
          </c:val>
          <c:extLst>
            <c:ext xmlns:c16="http://schemas.microsoft.com/office/drawing/2014/chart" uri="{C3380CC4-5D6E-409C-BE32-E72D297353CC}">
              <c16:uniqueId val="{00000000-5832-482C-B17A-5F61F21FAB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832-482C-B17A-5F61F21FAB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183.4</c:v>
                </c:pt>
                <c:pt idx="1">
                  <c:v>178.62</c:v>
                </c:pt>
                <c:pt idx="2">
                  <c:v>182.2</c:v>
                </c:pt>
                <c:pt idx="3">
                  <c:v>181.98</c:v>
                </c:pt>
                <c:pt idx="4">
                  <c:v>180.47</c:v>
                </c:pt>
              </c:numCache>
            </c:numRef>
          </c:val>
          <c:extLst>
            <c:ext xmlns:c16="http://schemas.microsoft.com/office/drawing/2014/chart" uri="{C3380CC4-5D6E-409C-BE32-E72D297353CC}">
              <c16:uniqueId val="{00000000-66C1-434E-95E1-B0CD9F563F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6C1-434E-95E1-B0CD9F563F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84.21</c:v>
                </c:pt>
                <c:pt idx="1">
                  <c:v>90.81</c:v>
                </c:pt>
                <c:pt idx="2">
                  <c:v>94.37</c:v>
                </c:pt>
                <c:pt idx="3">
                  <c:v>96.29</c:v>
                </c:pt>
                <c:pt idx="4">
                  <c:v>96.83</c:v>
                </c:pt>
              </c:numCache>
            </c:numRef>
          </c:val>
          <c:extLst>
            <c:ext xmlns:c16="http://schemas.microsoft.com/office/drawing/2014/chart" uri="{C3380CC4-5D6E-409C-BE32-E72D297353CC}">
              <c16:uniqueId val="{00000000-53F7-4376-A521-BFA9AEA75B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3F7-4376-A521-BFA9AEA75B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288.85000000000002</c:v>
                </c:pt>
                <c:pt idx="1">
                  <c:v>266.31</c:v>
                </c:pt>
                <c:pt idx="2">
                  <c:v>256.41000000000003</c:v>
                </c:pt>
                <c:pt idx="3">
                  <c:v>252.56</c:v>
                </c:pt>
                <c:pt idx="4">
                  <c:v>251.97</c:v>
                </c:pt>
              </c:numCache>
            </c:numRef>
          </c:val>
          <c:extLst>
            <c:ext xmlns:c16="http://schemas.microsoft.com/office/drawing/2014/chart" uri="{C3380CC4-5D6E-409C-BE32-E72D297353CC}">
              <c16:uniqueId val="{00000000-BAE9-426B-BC9D-6BEBE13102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BAE9-426B-BC9D-6BEBE13102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神栖市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52">
        <f>データ!$R$6</f>
        <v>94295</v>
      </c>
      <c r="AM8" s="52"/>
      <c r="AN8" s="52"/>
      <c r="AO8" s="52"/>
      <c r="AP8" s="52"/>
      <c r="AQ8" s="52"/>
      <c r="AR8" s="52"/>
      <c r="AS8" s="52"/>
      <c r="AT8" s="49">
        <f>データ!$S$6</f>
        <v>146.97</v>
      </c>
      <c r="AU8" s="50"/>
      <c r="AV8" s="50"/>
      <c r="AW8" s="50"/>
      <c r="AX8" s="50"/>
      <c r="AY8" s="50"/>
      <c r="AZ8" s="50"/>
      <c r="BA8" s="50"/>
      <c r="BB8" s="39">
        <f>データ!$T$6</f>
        <v>641.59</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77.59</v>
      </c>
      <c r="J10" s="50"/>
      <c r="K10" s="50"/>
      <c r="L10" s="50"/>
      <c r="M10" s="50"/>
      <c r="N10" s="50"/>
      <c r="O10" s="51"/>
      <c r="P10" s="39">
        <f>データ!$P$6</f>
        <v>93.42</v>
      </c>
      <c r="Q10" s="39"/>
      <c r="R10" s="39"/>
      <c r="S10" s="39"/>
      <c r="T10" s="39"/>
      <c r="U10" s="39"/>
      <c r="V10" s="39"/>
      <c r="W10" s="52">
        <f>データ!$Q$6</f>
        <v>3960</v>
      </c>
      <c r="X10" s="52"/>
      <c r="Y10" s="52"/>
      <c r="Z10" s="52"/>
      <c r="AA10" s="52"/>
      <c r="AB10" s="52"/>
      <c r="AC10" s="52"/>
      <c r="AD10" s="2"/>
      <c r="AE10" s="2"/>
      <c r="AF10" s="2"/>
      <c r="AG10" s="2"/>
      <c r="AH10" s="2"/>
      <c r="AI10" s="2"/>
      <c r="AJ10" s="2"/>
      <c r="AK10" s="2"/>
      <c r="AL10" s="52">
        <f>データ!$U$6</f>
        <v>87733</v>
      </c>
      <c r="AM10" s="52"/>
      <c r="AN10" s="52"/>
      <c r="AO10" s="52"/>
      <c r="AP10" s="52"/>
      <c r="AQ10" s="52"/>
      <c r="AR10" s="52"/>
      <c r="AS10" s="52"/>
      <c r="AT10" s="49">
        <f>データ!$V$6</f>
        <v>146.97</v>
      </c>
      <c r="AU10" s="50"/>
      <c r="AV10" s="50"/>
      <c r="AW10" s="50"/>
      <c r="AX10" s="50"/>
      <c r="AY10" s="50"/>
      <c r="AZ10" s="50"/>
      <c r="BA10" s="50"/>
      <c r="BB10" s="39">
        <f>データ!$W$6</f>
        <v>596.94000000000005</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0RSA7CQr/ih8sbt9ZUHkbgBeG6EzFgffVBu8eBQwpK51BgIYDcn1ubm/h2/FV+KxxrCWIhX74IsvYD6W1qrzA==" saltValue="JMHo4hk4l8by4P/0saNv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82325</v>
      </c>
      <c r="D6" s="20">
        <f t="shared" si="3"/>
        <v>46</v>
      </c>
      <c r="E6" s="20">
        <f t="shared" si="3"/>
        <v>1</v>
      </c>
      <c r="F6" s="20">
        <f t="shared" si="3"/>
        <v>0</v>
      </c>
      <c r="G6" s="20">
        <f t="shared" si="3"/>
        <v>1</v>
      </c>
      <c r="H6" s="20" t="str">
        <f t="shared" si="3"/>
        <v>茨城県　神栖市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77.59</v>
      </c>
      <c r="P6" s="21">
        <f t="shared" si="3"/>
        <v>93.42</v>
      </c>
      <c r="Q6" s="21">
        <f t="shared" si="3"/>
        <v>3960</v>
      </c>
      <c r="R6" s="21">
        <f t="shared" si="3"/>
        <v>94295</v>
      </c>
      <c r="S6" s="21">
        <f t="shared" si="3"/>
        <v>146.97</v>
      </c>
      <c r="T6" s="21">
        <f t="shared" si="3"/>
        <v>641.59</v>
      </c>
      <c r="U6" s="21">
        <f t="shared" si="3"/>
        <v>87733</v>
      </c>
      <c r="V6" s="21">
        <f t="shared" si="3"/>
        <v>146.97</v>
      </c>
      <c r="W6" s="21">
        <f t="shared" si="3"/>
        <v>596.94000000000005</v>
      </c>
      <c r="X6" s="22">
        <f>IF(X7="",NA(),X7)</f>
        <v>107.32</v>
      </c>
      <c r="Y6" s="22">
        <f t="shared" ref="Y6:AG6" si="4">IF(Y7="",NA(),Y7)</f>
        <v>107.33</v>
      </c>
      <c r="Z6" s="22">
        <f t="shared" si="4"/>
        <v>107.37</v>
      </c>
      <c r="AA6" s="22">
        <f t="shared" si="4"/>
        <v>106.23</v>
      </c>
      <c r="AB6" s="22">
        <f t="shared" si="4"/>
        <v>106.48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464.96</v>
      </c>
      <c r="AU6" s="22">
        <f t="shared" ref="AU6:BC6" si="6">IF(AU7="",NA(),AU7)</f>
        <v>619.59</v>
      </c>
      <c r="AV6" s="22">
        <f t="shared" si="6"/>
        <v>639.09</v>
      </c>
      <c r="AW6" s="22">
        <f t="shared" si="6"/>
        <v>357.73</v>
      </c>
      <c r="AX6" s="22">
        <f t="shared" si="6"/>
        <v>512.52</v>
      </c>
      <c r="AY6" s="22">
        <f t="shared" si="6"/>
        <v>360.86</v>
      </c>
      <c r="AZ6" s="22">
        <f t="shared" si="6"/>
        <v>350.79</v>
      </c>
      <c r="BA6" s="22">
        <f t="shared" si="6"/>
        <v>354.57</v>
      </c>
      <c r="BB6" s="22">
        <f t="shared" si="6"/>
        <v>357.74</v>
      </c>
      <c r="BC6" s="22">
        <f t="shared" si="6"/>
        <v>344.88</v>
      </c>
      <c r="BD6" s="21" t="str">
        <f>IF(BD7="","",IF(BD7="-","【-】","【"&amp;SUBSTITUTE(TEXT(BD7,"#,##0.00"),"-","△")&amp;"】"))</f>
        <v>【243.36】</v>
      </c>
      <c r="BE6" s="22">
        <f>IF(BE7="",NA(),BE7)</f>
        <v>183.4</v>
      </c>
      <c r="BF6" s="22">
        <f t="shared" ref="BF6:BN6" si="7">IF(BF7="",NA(),BF7)</f>
        <v>178.62</v>
      </c>
      <c r="BG6" s="22">
        <f t="shared" si="7"/>
        <v>182.2</v>
      </c>
      <c r="BH6" s="22">
        <f t="shared" si="7"/>
        <v>181.98</v>
      </c>
      <c r="BI6" s="22">
        <f t="shared" si="7"/>
        <v>180.47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84.21</v>
      </c>
      <c r="BQ6" s="22">
        <f t="shared" ref="BQ6:BY6" si="8">IF(BQ7="",NA(),BQ7)</f>
        <v>90.81</v>
      </c>
      <c r="BR6" s="22">
        <f t="shared" si="8"/>
        <v>94.37</v>
      </c>
      <c r="BS6" s="22">
        <f t="shared" si="8"/>
        <v>96.29</v>
      </c>
      <c r="BT6" s="22">
        <f t="shared" si="8"/>
        <v>96.83</v>
      </c>
      <c r="BU6" s="22">
        <f t="shared" si="8"/>
        <v>103.32</v>
      </c>
      <c r="BV6" s="22">
        <f t="shared" si="8"/>
        <v>100.85</v>
      </c>
      <c r="BW6" s="22">
        <f t="shared" si="8"/>
        <v>103.79</v>
      </c>
      <c r="BX6" s="22">
        <f t="shared" si="8"/>
        <v>98.3</v>
      </c>
      <c r="BY6" s="22">
        <f t="shared" si="8"/>
        <v>98.89</v>
      </c>
      <c r="BZ6" s="21" t="str">
        <f>IF(BZ7="","",IF(BZ7="-","【-】","【"&amp;SUBSTITUTE(TEXT(BZ7,"#,##0.00"),"-","△")&amp;"】"))</f>
        <v>【97.82】</v>
      </c>
      <c r="CA6" s="22">
        <f>IF(CA7="",NA(),CA7)</f>
        <v>288.85000000000002</v>
      </c>
      <c r="CB6" s="22">
        <f t="shared" ref="CB6:CJ6" si="9">IF(CB7="",NA(),CB7)</f>
        <v>266.31</v>
      </c>
      <c r="CC6" s="22">
        <f t="shared" si="9"/>
        <v>256.41000000000003</v>
      </c>
      <c r="CD6" s="22">
        <f t="shared" si="9"/>
        <v>252.56</v>
      </c>
      <c r="CE6" s="22">
        <f t="shared" si="9"/>
        <v>251.97</v>
      </c>
      <c r="CF6" s="22">
        <f t="shared" si="9"/>
        <v>168.56</v>
      </c>
      <c r="CG6" s="22">
        <f t="shared" si="9"/>
        <v>167.1</v>
      </c>
      <c r="CH6" s="22">
        <f t="shared" si="9"/>
        <v>167.86</v>
      </c>
      <c r="CI6" s="22">
        <f t="shared" si="9"/>
        <v>173.68</v>
      </c>
      <c r="CJ6" s="22">
        <f t="shared" si="9"/>
        <v>174.52</v>
      </c>
      <c r="CK6" s="21" t="str">
        <f>IF(CK7="","",IF(CK7="-","【-】","【"&amp;SUBSTITUTE(TEXT(CK7,"#,##0.00"),"-","△")&amp;"】"))</f>
        <v>【177.56】</v>
      </c>
      <c r="CL6" s="22">
        <f>IF(CL7="",NA(),CL7)</f>
        <v>57.7</v>
      </c>
      <c r="CM6" s="22">
        <f t="shared" ref="CM6:CU6" si="10">IF(CM7="",NA(),CM7)</f>
        <v>58.7</v>
      </c>
      <c r="CN6" s="22">
        <f t="shared" si="10"/>
        <v>60.17</v>
      </c>
      <c r="CO6" s="22">
        <f t="shared" si="10"/>
        <v>61.51</v>
      </c>
      <c r="CP6" s="22">
        <f t="shared" si="10"/>
        <v>60.56</v>
      </c>
      <c r="CQ6" s="22">
        <f t="shared" si="10"/>
        <v>59.51</v>
      </c>
      <c r="CR6" s="22">
        <f t="shared" si="10"/>
        <v>59.91</v>
      </c>
      <c r="CS6" s="22">
        <f t="shared" si="10"/>
        <v>59.4</v>
      </c>
      <c r="CT6" s="22">
        <f t="shared" si="10"/>
        <v>59.24</v>
      </c>
      <c r="CU6" s="22">
        <f t="shared" si="10"/>
        <v>58.77</v>
      </c>
      <c r="CV6" s="21" t="str">
        <f>IF(CV7="","",IF(CV7="-","【-】","【"&amp;SUBSTITUTE(TEXT(CV7,"#,##0.00"),"-","△")&amp;"】"))</f>
        <v>【59.81】</v>
      </c>
      <c r="CW6" s="22">
        <f>IF(CW7="",NA(),CW7)</f>
        <v>89.36</v>
      </c>
      <c r="CX6" s="22">
        <f t="shared" ref="CX6:DF6" si="11">IF(CX7="",NA(),CX7)</f>
        <v>89.37</v>
      </c>
      <c r="CY6" s="22">
        <f t="shared" si="11"/>
        <v>86.21</v>
      </c>
      <c r="CZ6" s="22">
        <f t="shared" si="11"/>
        <v>85.5</v>
      </c>
      <c r="DA6" s="22">
        <f t="shared" si="11"/>
        <v>87.18</v>
      </c>
      <c r="DB6" s="22">
        <f t="shared" si="11"/>
        <v>87.08</v>
      </c>
      <c r="DC6" s="22">
        <f t="shared" si="11"/>
        <v>87.26</v>
      </c>
      <c r="DD6" s="22">
        <f t="shared" si="11"/>
        <v>87.57</v>
      </c>
      <c r="DE6" s="22">
        <f t="shared" si="11"/>
        <v>87.26</v>
      </c>
      <c r="DF6" s="22">
        <f t="shared" si="11"/>
        <v>86.95</v>
      </c>
      <c r="DG6" s="21" t="str">
        <f>IF(DG7="","",IF(DG7="-","【-】","【"&amp;SUBSTITUTE(TEXT(DG7,"#,##0.00"),"-","△")&amp;"】"))</f>
        <v>【89.42】</v>
      </c>
      <c r="DH6" s="22">
        <f>IF(DH7="",NA(),DH7)</f>
        <v>40.78</v>
      </c>
      <c r="DI6" s="22">
        <f t="shared" ref="DI6:DQ6" si="12">IF(DI7="",NA(),DI7)</f>
        <v>40.4</v>
      </c>
      <c r="DJ6" s="22">
        <f t="shared" si="12"/>
        <v>40.869999999999997</v>
      </c>
      <c r="DK6" s="22">
        <f t="shared" si="12"/>
        <v>41.18</v>
      </c>
      <c r="DL6" s="22">
        <f t="shared" si="12"/>
        <v>41.86</v>
      </c>
      <c r="DM6" s="22">
        <f t="shared" si="12"/>
        <v>48.55</v>
      </c>
      <c r="DN6" s="22">
        <f t="shared" si="12"/>
        <v>49.2</v>
      </c>
      <c r="DO6" s="22">
        <f t="shared" si="12"/>
        <v>50.01</v>
      </c>
      <c r="DP6" s="22">
        <f t="shared" si="12"/>
        <v>50.99</v>
      </c>
      <c r="DQ6" s="22">
        <f t="shared" si="12"/>
        <v>51.79</v>
      </c>
      <c r="DR6" s="21" t="str">
        <f>IF(DR7="","",IF(DR7="-","【-】","【"&amp;SUBSTITUTE(TEXT(DR7,"#,##0.00"),"-","△")&amp;"】"))</f>
        <v>【52.02】</v>
      </c>
      <c r="DS6" s="22">
        <f>IF(DS7="",NA(),DS7)</f>
        <v>26.43</v>
      </c>
      <c r="DT6" s="22">
        <f t="shared" ref="DT6:EB6" si="13">IF(DT7="",NA(),DT7)</f>
        <v>26.42</v>
      </c>
      <c r="DU6" s="22">
        <f t="shared" si="13"/>
        <v>29.8</v>
      </c>
      <c r="DV6" s="22">
        <f t="shared" si="13"/>
        <v>29.18</v>
      </c>
      <c r="DW6" s="22">
        <f t="shared" si="13"/>
        <v>29.4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0.23</v>
      </c>
      <c r="EE6" s="22">
        <f t="shared" ref="EE6:EM6" si="14">IF(EE7="",NA(),EE7)</f>
        <v>0.17</v>
      </c>
      <c r="EF6" s="22">
        <f t="shared" si="14"/>
        <v>0.48</v>
      </c>
      <c r="EG6" s="22">
        <f t="shared" si="14"/>
        <v>0.57999999999999996</v>
      </c>
      <c r="EH6" s="22">
        <f t="shared" si="14"/>
        <v>0.48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82325</v>
      </c>
      <c r="D7" s="24">
        <v>46</v>
      </c>
      <c r="E7" s="24">
        <v>1</v>
      </c>
      <c r="F7" s="24">
        <v>0</v>
      </c>
      <c r="G7" s="24">
        <v>1</v>
      </c>
      <c r="H7" s="24" t="s">
        <v>93</v>
      </c>
      <c r="I7" s="24" t="s">
        <v>94</v>
      </c>
      <c r="J7" s="24" t="s">
        <v>95</v>
      </c>
      <c r="K7" s="24" t="s">
        <v>96</v>
      </c>
      <c r="L7" s="24" t="s">
        <v>97</v>
      </c>
      <c r="M7" s="24" t="s">
        <v>98</v>
      </c>
      <c r="N7" s="25" t="s">
        <v>99</v>
      </c>
      <c r="O7" s="25">
        <v>77.59</v>
      </c>
      <c r="P7" s="25">
        <v>93.42</v>
      </c>
      <c r="Q7" s="25">
        <v>3960</v>
      </c>
      <c r="R7" s="25">
        <v>94295</v>
      </c>
      <c r="S7" s="25">
        <v>146.97</v>
      </c>
      <c r="T7" s="25">
        <v>641.59</v>
      </c>
      <c r="U7" s="25">
        <v>87733</v>
      </c>
      <c r="V7" s="25">
        <v>146.97</v>
      </c>
      <c r="W7" s="25">
        <v>596.94000000000005</v>
      </c>
      <c r="X7" s="25">
        <v>107.32</v>
      </c>
      <c r="Y7" s="25">
        <v>107.33</v>
      </c>
      <c r="Z7" s="25">
        <v>107.37</v>
      </c>
      <c r="AA7" s="25">
        <v>106.23</v>
      </c>
      <c r="AB7" s="25">
        <v>106.48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464.96</v>
      </c>
      <c r="AU7" s="25">
        <v>619.59</v>
      </c>
      <c r="AV7" s="25">
        <v>639.09</v>
      </c>
      <c r="AW7" s="25">
        <v>357.73</v>
      </c>
      <c r="AX7" s="25">
        <v>512.52</v>
      </c>
      <c r="AY7" s="25">
        <v>360.86</v>
      </c>
      <c r="AZ7" s="25">
        <v>350.79</v>
      </c>
      <c r="BA7" s="25">
        <v>354.57</v>
      </c>
      <c r="BB7" s="25">
        <v>357.74</v>
      </c>
      <c r="BC7" s="25">
        <v>344.88</v>
      </c>
      <c r="BD7" s="25">
        <v>243.36</v>
      </c>
      <c r="BE7" s="25">
        <v>183.4</v>
      </c>
      <c r="BF7" s="25">
        <v>178.62</v>
      </c>
      <c r="BG7" s="25">
        <v>182.2</v>
      </c>
      <c r="BH7" s="25">
        <v>181.98</v>
      </c>
      <c r="BI7" s="25">
        <v>180.47</v>
      </c>
      <c r="BJ7" s="25">
        <v>309.27999999999997</v>
      </c>
      <c r="BK7" s="25">
        <v>322.92</v>
      </c>
      <c r="BL7" s="25">
        <v>303.45999999999998</v>
      </c>
      <c r="BM7" s="25">
        <v>307.27999999999997</v>
      </c>
      <c r="BN7" s="25">
        <v>304.02</v>
      </c>
      <c r="BO7" s="25">
        <v>265.93</v>
      </c>
      <c r="BP7" s="25">
        <v>84.21</v>
      </c>
      <c r="BQ7" s="25">
        <v>90.81</v>
      </c>
      <c r="BR7" s="25">
        <v>94.37</v>
      </c>
      <c r="BS7" s="25">
        <v>96.29</v>
      </c>
      <c r="BT7" s="25">
        <v>96.83</v>
      </c>
      <c r="BU7" s="25">
        <v>103.32</v>
      </c>
      <c r="BV7" s="25">
        <v>100.85</v>
      </c>
      <c r="BW7" s="25">
        <v>103.79</v>
      </c>
      <c r="BX7" s="25">
        <v>98.3</v>
      </c>
      <c r="BY7" s="25">
        <v>98.89</v>
      </c>
      <c r="BZ7" s="25">
        <v>97.82</v>
      </c>
      <c r="CA7" s="25">
        <v>288.85000000000002</v>
      </c>
      <c r="CB7" s="25">
        <v>266.31</v>
      </c>
      <c r="CC7" s="25">
        <v>256.41000000000003</v>
      </c>
      <c r="CD7" s="25">
        <v>252.56</v>
      </c>
      <c r="CE7" s="25">
        <v>251.97</v>
      </c>
      <c r="CF7" s="25">
        <v>168.56</v>
      </c>
      <c r="CG7" s="25">
        <v>167.1</v>
      </c>
      <c r="CH7" s="25">
        <v>167.86</v>
      </c>
      <c r="CI7" s="25">
        <v>173.68</v>
      </c>
      <c r="CJ7" s="25">
        <v>174.52</v>
      </c>
      <c r="CK7" s="25">
        <v>177.56</v>
      </c>
      <c r="CL7" s="25">
        <v>57.7</v>
      </c>
      <c r="CM7" s="25">
        <v>58.7</v>
      </c>
      <c r="CN7" s="25">
        <v>60.17</v>
      </c>
      <c r="CO7" s="25">
        <v>61.51</v>
      </c>
      <c r="CP7" s="25">
        <v>60.56</v>
      </c>
      <c r="CQ7" s="25">
        <v>59.51</v>
      </c>
      <c r="CR7" s="25">
        <v>59.91</v>
      </c>
      <c r="CS7" s="25">
        <v>59.4</v>
      </c>
      <c r="CT7" s="25">
        <v>59.24</v>
      </c>
      <c r="CU7" s="25">
        <v>58.77</v>
      </c>
      <c r="CV7" s="25">
        <v>59.81</v>
      </c>
      <c r="CW7" s="25">
        <v>89.36</v>
      </c>
      <c r="CX7" s="25">
        <v>89.37</v>
      </c>
      <c r="CY7" s="25">
        <v>86.21</v>
      </c>
      <c r="CZ7" s="25">
        <v>85.5</v>
      </c>
      <c r="DA7" s="25">
        <v>87.18</v>
      </c>
      <c r="DB7" s="25">
        <v>87.08</v>
      </c>
      <c r="DC7" s="25">
        <v>87.26</v>
      </c>
      <c r="DD7" s="25">
        <v>87.57</v>
      </c>
      <c r="DE7" s="25">
        <v>87.26</v>
      </c>
      <c r="DF7" s="25">
        <v>86.95</v>
      </c>
      <c r="DG7" s="25">
        <v>89.42</v>
      </c>
      <c r="DH7" s="25">
        <v>40.78</v>
      </c>
      <c r="DI7" s="25">
        <v>40.4</v>
      </c>
      <c r="DJ7" s="25">
        <v>40.869999999999997</v>
      </c>
      <c r="DK7" s="25">
        <v>41.18</v>
      </c>
      <c r="DL7" s="25">
        <v>41.86</v>
      </c>
      <c r="DM7" s="25">
        <v>48.55</v>
      </c>
      <c r="DN7" s="25">
        <v>49.2</v>
      </c>
      <c r="DO7" s="25">
        <v>50.01</v>
      </c>
      <c r="DP7" s="25">
        <v>50.99</v>
      </c>
      <c r="DQ7" s="25">
        <v>51.79</v>
      </c>
      <c r="DR7" s="25">
        <v>52.02</v>
      </c>
      <c r="DS7" s="25">
        <v>26.43</v>
      </c>
      <c r="DT7" s="25">
        <v>26.42</v>
      </c>
      <c r="DU7" s="25">
        <v>29.8</v>
      </c>
      <c r="DV7" s="25">
        <v>29.18</v>
      </c>
      <c r="DW7" s="25">
        <v>29.4</v>
      </c>
      <c r="DX7" s="25">
        <v>17.11</v>
      </c>
      <c r="DY7" s="25">
        <v>18.329999999999998</v>
      </c>
      <c r="DZ7" s="25">
        <v>20.27</v>
      </c>
      <c r="EA7" s="25">
        <v>21.69</v>
      </c>
      <c r="EB7" s="25">
        <v>23.19</v>
      </c>
      <c r="EC7" s="25">
        <v>25.37</v>
      </c>
      <c r="ED7" s="25">
        <v>0.23</v>
      </c>
      <c r="EE7" s="25">
        <v>0.17</v>
      </c>
      <c r="EF7" s="25">
        <v>0.48</v>
      </c>
      <c r="EG7" s="25">
        <v>0.57999999999999996</v>
      </c>
      <c r="EH7" s="25">
        <v>0.48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2025-01-30T04:30:32Z</cp:lastPrinted>
  <dcterms:created xsi:type="dcterms:W3CDTF">2025-01-24T06:45:55Z</dcterms:created>
  <dcterms:modified xsi:type="dcterms:W3CDTF">2025-01-30T04:35:46Z</dcterms:modified>
  <cp:category/>
</cp:coreProperties>
</file>