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9_特定地域生活排水（法適）3\"/>
    </mc:Choice>
  </mc:AlternateContent>
  <workbookProtection workbookAlgorithmName="SHA-512" workbookHashValue="gzyYZtELZA/NcxRVewnq8zCORzBpbg/+z0q5NaLv/Z8uDJeq/T7Qi9j6Ta2hNXg4Boo1OtBuo/+F+DQTZeRpbg==" workbookSaltValue="XZyo4WALmOyv+3EGdggsz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<sst xmlns="http://schemas.openxmlformats.org/spreadsheetml/2006/main" count="271" uniqueCount="115">
  <si>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</si>
  <si>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</si>
  <si>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</si>
  <si>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</si>
  <si>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</si>
  <si>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</si>
  <si>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</si>
  <si>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</si>
  <si>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</si>
  <si>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</si>
  <si>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</si>
  <si>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</si>
  <si>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</si>
  <si>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</si>
  <si>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</si>
  <si>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</si>
  <si>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</si>
  <si>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</si>
  <si>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</si>
  <si>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</si>
  <si>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</si>
  <si>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</si>
  <si>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</si>
  <si>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</si>
  <si>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</si>
  <si>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</si>
  <si>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</si>
  <si>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</si>
  <si>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</si>
  <si>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</si>
  <si>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</si>
  <si>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</si>
  <si>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</si>
  <si>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</si>
  <si>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</si>
  <si>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</si>
  <si>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</si>
  <si>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</si>
  <si>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</si>
  <si>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</si>
  <si>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</si>
  <si>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</si>
  <si>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</si>
  <si>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</si>
  <si>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</si>
  <si>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</si>
  <si>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</si>
  <si>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</si>
  <si>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</si>
  <si>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</si>
  <si>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</si>
  <si>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</si>
  <si>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</si>
  <si>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</si>
  <si>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</si>
  <si>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</si>
  <si>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</si>
  <si>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</si>
  <si>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</si>
  <si>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</si>
  <si>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</si>
  <si>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</si>
  <si>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</si>
  <si>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</si>
  <si>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</si>
  <si>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</si>
  <si>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</si>
  <si>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</si>
  <si>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</si>
  <si>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</si>
  <si>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</si>
  <si>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</si>
  <si>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</si>
  <si>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</si>
  <si>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</si>
  <si>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</si>
  <si>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</si>
  <si>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</si>
  <si>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</si>
  <si>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</si>
  <si>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</si>
  <si>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</si>
  <si>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</si>
  <si>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</si>
  <si>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</si>
  <si>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</si>
  <si>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</si>
  <si>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</si>
  <si>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</si>
  <si>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</si>
  <si>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</si>
  <si>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</si>
  <si>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</si>
  <si>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</si>
  <si>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</si>
  <si>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</si>
  <si>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</si>
  <si>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</si>
  <si>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</si>
  <si>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</si>
  <si>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</si>
  <si>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</si>
  <si>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</si>
  <si>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</si>
  <si>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</si>
  <si>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</si>
  <si>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</si>
  <si>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</si>
  <si>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</si>
  <si>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</si>
  <si>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</si>
  <si>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</si>
  <si>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①経常収支比率：単年度収支が黒字の104.14％となってはいるものの経常収益では使用料金の割合が低く、一般会計からの繰入金に依存している状況である。今後も維持管理費の削減に努めていく必要がある。
⑤経費回収率：使用料で回収すべき経費を全て賄えていれば100％以上であるが、それを下回る56.27％であり汚水処理費を使用料で賄えていない状況である。今後は浄化槽の経年劣化やそれに伴う維持管理費の増加を考慮した使用料水準を勘案しながら経営改善を図っていく必要がある。
⑥汚水処理原価：高度処理が必要な地域であるが全国平均及び類似団体より低い278.53円となった。今後も維持管理費の削減に努め、効率的な汚水処理を行っていく必要がある。
</t>
    <rPh sb="176" eb="179">
      <t>ジョウカソウ</t>
    </rPh>
    <rPh sb="180" eb="182">
      <t>ケイネン</t>
    </rPh>
    <rPh sb="182" eb="184">
      <t>レッカ</t>
    </rPh>
    <rPh sb="188" eb="189">
      <t>トモナ</t>
    </rPh>
    <rPh sb="190" eb="192">
      <t>イジ</t>
    </rPh>
    <rPh sb="192" eb="195">
      <t>カンリヒ</t>
    </rPh>
    <rPh sb="196" eb="198">
      <t>ゾウカ</t>
    </rPh>
    <rPh sb="199" eb="201">
      <t>コウリョ</t>
    </rPh>
    <rPh sb="209" eb="211">
      <t>カンアン</t>
    </rPh>
    <rPh sb="225" eb="227">
      <t>ヒツヨウ</t>
    </rPh>
    <rPh sb="266" eb="267">
      <t>ヒク</t>
    </rPh>
    <phoneticPr fontId="4"/>
  </si>
  <si>
    <t>①有形固定資産減価償却率：全国平均及び類似団体と比較して低い12.71％となった。要因としては、平成24年度から開始した事業であり資産となる浄化槽については、法定耐用年数に近い資産が少ないことが考えられ、数値については低い値を示している。一方で、将来的には必然的に法定耐用年数が到来し、更新が必要となることから、個人への譲渡なども含め長期的な展望を持った実効性のある更新計画の策定が必要となってくる。</t>
    <phoneticPr fontId="4"/>
  </si>
  <si>
    <t>　法適用企業となり独立採算を求められる中においては、法適化以前と同様の一般会計からの繰入金に依存している経営体質からは脱却が必要である。
　独立採算の観点から長期の収支を検討するに当たり、浄化槽の耐用年数経過後の大量更新が使用料収入のみでは困難と思われる。
　個人に補助金を交付して浄化槽を設置する方式の申請者が多いことから、今後は市設置型公共浄化槽については新規設置の受付を終了することとする。</t>
    <rPh sb="163" eb="165">
      <t>コンゴ</t>
    </rPh>
    <rPh sb="166" eb="167">
      <t>シ</t>
    </rPh>
    <rPh sb="167" eb="170">
      <t>セッチガタ</t>
    </rPh>
    <rPh sb="185" eb="187">
      <t>ウケツケ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</si>
</sst>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6-48BE-BA5B-DB050D13F0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56-48BE-BA5B-DB050D13F0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52.08</c:v>
                </c:pt>
                <c:pt idx="2">
                  <c:v>53.88</c:v>
                </c:pt>
                <c:pt idx="3">
                  <c:v>55.64</c:v>
                </c:pt>
                <c:pt idx="4">
                  <c:v>55.64</c:v>
                </c:pt>
              </c:numCache>
            </c:numRef>
          </c:val>
          <c:extLst>
            <c:ext xmlns:c16="http://schemas.microsoft.com/office/drawing/2014/chart" uri="{C3380CC4-5D6E-409C-BE32-E72D297353CC}">
              <c16:uniqueId val="{00000000-F872-418D-82CE-02B87A5445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58.26</c:v>
                </c:pt>
                <c:pt idx="3">
                  <c:v>56.76</c:v>
                </c:pt>
                <c:pt idx="4">
                  <c:v>58.02</c:v>
                </c:pt>
              </c:numCache>
            </c:numRef>
          </c:val>
          <c:smooth val="0"/>
          <c:extLst>
            <c:ext xmlns:c16="http://schemas.microsoft.com/office/drawing/2014/chart" uri="{C3380CC4-5D6E-409C-BE32-E72D297353CC}">
              <c16:uniqueId val="{00000001-F872-418D-82CE-02B87A5445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011B-49A0-A150-6706F3830E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66.430000000000007</c:v>
                </c:pt>
                <c:pt idx="3">
                  <c:v>66.88</c:v>
                </c:pt>
                <c:pt idx="4">
                  <c:v>63.66</c:v>
                </c:pt>
              </c:numCache>
            </c:numRef>
          </c:val>
          <c:smooth val="0"/>
          <c:extLst>
            <c:ext xmlns:c16="http://schemas.microsoft.com/office/drawing/2014/chart" uri="{C3380CC4-5D6E-409C-BE32-E72D297353CC}">
              <c16:uniqueId val="{00000001-011B-49A0-A150-6706F3830E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113.46</c:v>
                </c:pt>
                <c:pt idx="2">
                  <c:v>113.36</c:v>
                </c:pt>
                <c:pt idx="3">
                  <c:v>103.62</c:v>
                </c:pt>
                <c:pt idx="4">
                  <c:v>104.14</c:v>
                </c:pt>
              </c:numCache>
            </c:numRef>
          </c:val>
          <c:extLst>
            <c:ext xmlns:c16="http://schemas.microsoft.com/office/drawing/2014/chart" uri="{C3380CC4-5D6E-409C-BE32-E72D297353CC}">
              <c16:uniqueId val="{00000000-37D7-458E-A8D4-AC58A9FD67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92.17</c:v>
                </c:pt>
                <c:pt idx="3">
                  <c:v>101.83</c:v>
                </c:pt>
                <c:pt idx="4">
                  <c:v>95.1</c:v>
                </c:pt>
              </c:numCache>
            </c:numRef>
          </c:val>
          <c:smooth val="0"/>
          <c:extLst>
            <c:ext xmlns:c16="http://schemas.microsoft.com/office/drawing/2014/chart" uri="{C3380CC4-5D6E-409C-BE32-E72D297353CC}">
              <c16:uniqueId val="{00000001-37D7-458E-A8D4-AC58A9FD67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3.33</c:v>
                </c:pt>
                <c:pt idx="2">
                  <c:v>6.21</c:v>
                </c:pt>
                <c:pt idx="3">
                  <c:v>9.4700000000000006</c:v>
                </c:pt>
                <c:pt idx="4">
                  <c:v>12.71</c:v>
                </c:pt>
              </c:numCache>
            </c:numRef>
          </c:val>
          <c:extLst>
            <c:ext xmlns:c16="http://schemas.microsoft.com/office/drawing/2014/chart" uri="{C3380CC4-5D6E-409C-BE32-E72D297353CC}">
              <c16:uniqueId val="{00000000-D62B-4A54-8214-9431BF40DA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16.28</c:v>
                </c:pt>
                <c:pt idx="3">
                  <c:v>16.75</c:v>
                </c:pt>
                <c:pt idx="4">
                  <c:v>19.34</c:v>
                </c:pt>
              </c:numCache>
            </c:numRef>
          </c:val>
          <c:smooth val="0"/>
          <c:extLst>
            <c:ext xmlns:c16="http://schemas.microsoft.com/office/drawing/2014/chart" uri="{C3380CC4-5D6E-409C-BE32-E72D297353CC}">
              <c16:uniqueId val="{00000001-D62B-4A54-8214-9431BF40DA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F-4C4D-AA96-CBAF577981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DF-4C4D-AA96-CBAF577981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8F-41DC-A64C-29C1727E67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193.62</c:v>
                </c:pt>
                <c:pt idx="3">
                  <c:v>44.51</c:v>
                </c:pt>
                <c:pt idx="4">
                  <c:v>225.85</c:v>
                </c:pt>
              </c:numCache>
            </c:numRef>
          </c:val>
          <c:smooth val="0"/>
          <c:extLst>
            <c:ext xmlns:c16="http://schemas.microsoft.com/office/drawing/2014/chart" uri="{C3380CC4-5D6E-409C-BE32-E72D297353CC}">
              <c16:uniqueId val="{00000001-A28F-41DC-A64C-29C1727E67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540.4</c:v>
                </c:pt>
                <c:pt idx="2">
                  <c:v>335.79</c:v>
                </c:pt>
                <c:pt idx="3">
                  <c:v>499.34</c:v>
                </c:pt>
                <c:pt idx="4">
                  <c:v>400.38</c:v>
                </c:pt>
              </c:numCache>
            </c:numRef>
          </c:val>
          <c:extLst>
            <c:ext xmlns:c16="http://schemas.microsoft.com/office/drawing/2014/chart" uri="{C3380CC4-5D6E-409C-BE32-E72D297353CC}">
              <c16:uniqueId val="{00000000-6158-4F09-8A6B-4D9D7BB4B5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67.75</c:v>
                </c:pt>
                <c:pt idx="3">
                  <c:v>150.30000000000001</c:v>
                </c:pt>
                <c:pt idx="4">
                  <c:v>45.1</c:v>
                </c:pt>
              </c:numCache>
            </c:numRef>
          </c:val>
          <c:smooth val="0"/>
          <c:extLst>
            <c:ext xmlns:c16="http://schemas.microsoft.com/office/drawing/2014/chart" uri="{C3380CC4-5D6E-409C-BE32-E72D297353CC}">
              <c16:uniqueId val="{00000001-6158-4F09-8A6B-4D9D7BB4B5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C0-4E38-AE58-F8B05D4DFA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393.35</c:v>
                </c:pt>
                <c:pt idx="3">
                  <c:v>397.03</c:v>
                </c:pt>
                <c:pt idx="4">
                  <c:v>424.95</c:v>
                </c:pt>
              </c:numCache>
            </c:numRef>
          </c:val>
          <c:smooth val="0"/>
          <c:extLst>
            <c:ext xmlns:c16="http://schemas.microsoft.com/office/drawing/2014/chart" uri="{C3380CC4-5D6E-409C-BE32-E72D297353CC}">
              <c16:uniqueId val="{00000001-F5C0-4E38-AE58-F8B05D4DFA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50.67</c:v>
                </c:pt>
                <c:pt idx="2">
                  <c:v>54.03</c:v>
                </c:pt>
                <c:pt idx="3">
                  <c:v>55.18</c:v>
                </c:pt>
                <c:pt idx="4">
                  <c:v>56.27</c:v>
                </c:pt>
              </c:numCache>
            </c:numRef>
          </c:val>
          <c:extLst>
            <c:ext xmlns:c16="http://schemas.microsoft.com/office/drawing/2014/chart" uri="{C3380CC4-5D6E-409C-BE32-E72D297353CC}">
              <c16:uniqueId val="{00000000-C208-4100-A60C-F606B06A2D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48.13</c:v>
                </c:pt>
                <c:pt idx="3">
                  <c:v>46.58</c:v>
                </c:pt>
                <c:pt idx="4">
                  <c:v>41.67</c:v>
                </c:pt>
              </c:numCache>
            </c:numRef>
          </c:val>
          <c:smooth val="0"/>
          <c:extLst>
            <c:ext xmlns:c16="http://schemas.microsoft.com/office/drawing/2014/chart" uri="{C3380CC4-5D6E-409C-BE32-E72D297353CC}">
              <c16:uniqueId val="{00000001-C208-4100-A60C-F606B06A2D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322.04000000000002</c:v>
                </c:pt>
                <c:pt idx="2">
                  <c:v>313.10000000000002</c:v>
                </c:pt>
                <c:pt idx="3">
                  <c:v>311.36</c:v>
                </c:pt>
                <c:pt idx="4">
                  <c:v>278.52999999999997</c:v>
                </c:pt>
              </c:numCache>
            </c:numRef>
          </c:val>
          <c:extLst>
            <c:ext xmlns:c16="http://schemas.microsoft.com/office/drawing/2014/chart" uri="{C3380CC4-5D6E-409C-BE32-E72D297353CC}">
              <c16:uniqueId val="{00000000-1DA1-46B8-AE7E-F0EC61D015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301.54000000000002</c:v>
                </c:pt>
                <c:pt idx="3">
                  <c:v>311.73</c:v>
                </c:pt>
                <c:pt idx="4">
                  <c:v>326.49</c:v>
                </c:pt>
              </c:numCache>
            </c:numRef>
          </c:val>
          <c:smooth val="0"/>
          <c:extLst>
            <c:ext xmlns:c16="http://schemas.microsoft.com/office/drawing/2014/chart" uri="{C3380CC4-5D6E-409C-BE32-E72D297353CC}">
              <c16:uniqueId val="{00000001-1DA1-46B8-AE7E-F0EC61D015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行方市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65" t="str">
        <f>データ!$M$6</f>
        <v>非設置</v>
      </c>
      <c r="AE8" s="65"/>
      <c r="AF8" s="65"/>
      <c r="AG8" s="65"/>
      <c r="AH8" s="65"/>
      <c r="AI8" s="65"/>
      <c r="AJ8" s="65"/>
      <c r="AK8" s="3"/>
      <c r="AL8" s="44">
        <f>データ!S6</f>
        <v>32055</v>
      </c>
      <c r="AM8" s="44"/>
      <c r="AN8" s="44"/>
      <c r="AO8" s="44"/>
      <c r="AP8" s="44"/>
      <c r="AQ8" s="44"/>
      <c r="AR8" s="44"/>
      <c r="AS8" s="44"/>
      <c r="AT8" s="45">
        <f>データ!T6</f>
        <v>222.48</v>
      </c>
      <c r="AU8" s="45"/>
      <c r="AV8" s="45"/>
      <c r="AW8" s="45"/>
      <c r="AX8" s="45"/>
      <c r="AY8" s="45"/>
      <c r="AZ8" s="45"/>
      <c r="BA8" s="45"/>
      <c r="BB8" s="45">
        <f>データ!U6</f>
        <v>144.08000000000001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57.81</v>
      </c>
      <c r="J10" s="45"/>
      <c r="K10" s="45"/>
      <c r="L10" s="45"/>
      <c r="M10" s="45"/>
      <c r="N10" s="45"/>
      <c r="O10" s="45"/>
      <c r="P10" s="45">
        <f>データ!P6</f>
        <v>5.45</v>
      </c>
      <c r="Q10" s="45"/>
      <c r="R10" s="45"/>
      <c r="S10" s="45"/>
      <c r="T10" s="45"/>
      <c r="U10" s="45"/>
      <c r="V10" s="45"/>
      <c r="W10" s="45">
        <f>データ!Q6</f>
        <v>100</v>
      </c>
      <c r="X10" s="45"/>
      <c r="Y10" s="45"/>
      <c r="Z10" s="45"/>
      <c r="AA10" s="45"/>
      <c r="AB10" s="45"/>
      <c r="AC10" s="45"/>
      <c r="AD10" s="44">
        <f>データ!R6</f>
        <v>4180</v>
      </c>
      <c r="AE10" s="44"/>
      <c r="AF10" s="44"/>
      <c r="AG10" s="44"/>
      <c r="AH10" s="44"/>
      <c r="AI10" s="44"/>
      <c r="AJ10" s="44"/>
      <c r="AK10" s="2"/>
      <c r="AL10" s="44">
        <f>データ!V6</f>
        <v>1738</v>
      </c>
      <c r="AM10" s="44"/>
      <c r="AN10" s="44"/>
      <c r="AO10" s="44"/>
      <c r="AP10" s="44"/>
      <c r="AQ10" s="44"/>
      <c r="AR10" s="44"/>
      <c r="AS10" s="44"/>
      <c r="AT10" s="45">
        <f>データ!W6</f>
        <v>156.77000000000001</v>
      </c>
      <c r="AU10" s="45"/>
      <c r="AV10" s="45"/>
      <c r="AW10" s="45"/>
      <c r="AX10" s="45"/>
      <c r="AY10" s="45"/>
      <c r="AZ10" s="45"/>
      <c r="BA10" s="45"/>
      <c r="BB10" s="45">
        <f>データ!X6</f>
        <v>11.09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sXyFUPwkfRpl/9/P4UnTPsE8esxqRttcTNkGKlUfr4A1bVc4d+o9b3jXLFjllQCM3PCiwNoXYuvJm0+8ep4g6Q==" saltValue="QSoOMrQdl4Va05y6JXm6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82333</v>
      </c>
      <c r="D6" s="19">
        <f t="shared" si="3"/>
        <v>46</v>
      </c>
      <c r="E6" s="19">
        <f t="shared" si="3"/>
        <v>18</v>
      </c>
      <c r="F6" s="19">
        <f t="shared" si="3"/>
        <v>0</v>
      </c>
      <c r="G6" s="19">
        <f t="shared" si="3"/>
        <v>0</v>
      </c>
      <c r="H6" s="19" t="str">
        <f t="shared" si="3"/>
        <v>茨城県　行方市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57.81</v>
      </c>
      <c r="P6" s="20">
        <f t="shared" si="3"/>
        <v>5.45</v>
      </c>
      <c r="Q6" s="20">
        <f t="shared" si="3"/>
        <v>100</v>
      </c>
      <c r="R6" s="20">
        <f t="shared" si="3"/>
        <v>4180</v>
      </c>
      <c r="S6" s="20">
        <f t="shared" si="3"/>
        <v>32055</v>
      </c>
      <c r="T6" s="20">
        <f t="shared" si="3"/>
        <v>222.48</v>
      </c>
      <c r="U6" s="20">
        <f t="shared" si="3"/>
        <v>144.08000000000001</v>
      </c>
      <c r="V6" s="20">
        <f t="shared" si="3"/>
        <v>1738</v>
      </c>
      <c r="W6" s="20">
        <f t="shared" si="3"/>
        <v>156.77000000000001</v>
      </c>
      <c r="X6" s="20">
        <f t="shared" si="3"/>
        <v>11.09</v>
      </c>
      <c r="Y6" s="21" t="str">
        <f>IF(Y7="",NA(),Y7)</f>
        <v>-</v>
      </c>
      <c r="Z6" s="21">
        <f t="shared" ref="Z6:AH6" si="4">IF(Z7="",NA(),Z7)</f>
        <v>113.46</v>
      </c>
      <c r="AA6" s="21">
        <f t="shared" si="4"/>
        <v>113.36</v>
      </c>
      <c r="AB6" s="21">
        <f t="shared" si="4"/>
        <v>103.62</v>
      </c>
      <c r="AC6" s="21">
        <f t="shared" si="4"/>
        <v>104.14</v>
      </c>
      <c r="AD6" s="21" t="str">
        <f t="shared" si="4"/>
        <v>-</v>
      </c>
      <c r="AE6" s="21">
        <f t="shared" si="4"/>
        <v>95.33</v>
      </c>
      <c r="AF6" s="21">
        <f t="shared" si="4"/>
        <v>92.17</v>
      </c>
      <c r="AG6" s="21">
        <f t="shared" si="4"/>
        <v>101.83</v>
      </c>
      <c r="AH6" s="21">
        <f t="shared" si="4"/>
        <v>95.1</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162.82</v>
      </c>
      <c r="AQ6" s="21">
        <f t="shared" si="5"/>
        <v>193.62</v>
      </c>
      <c r="AR6" s="21">
        <f t="shared" si="5"/>
        <v>44.51</v>
      </c>
      <c r="AS6" s="21">
        <f t="shared" si="5"/>
        <v>225.85</v>
      </c>
      <c r="AT6" s="20" t="str">
        <f>IF(AT7="","",IF(AT7="-","【-】","【"&amp;SUBSTITUTE(TEXT(AT7,"#,##0.00"),"-","△")&amp;"】"))</f>
        <v>【111.69】</v>
      </c>
      <c r="AU6" s="21" t="str">
        <f>IF(AU7="",NA(),AU7)</f>
        <v>-</v>
      </c>
      <c r="AV6" s="21">
        <f t="shared" ref="AV6:BD6" si="6">IF(AV7="",NA(),AV7)</f>
        <v>540.4</v>
      </c>
      <c r="AW6" s="21">
        <f t="shared" si="6"/>
        <v>335.79</v>
      </c>
      <c r="AX6" s="21">
        <f t="shared" si="6"/>
        <v>499.34</v>
      </c>
      <c r="AY6" s="21">
        <f t="shared" si="6"/>
        <v>400.38</v>
      </c>
      <c r="AZ6" s="21" t="str">
        <f t="shared" si="6"/>
        <v>-</v>
      </c>
      <c r="BA6" s="21">
        <f t="shared" si="6"/>
        <v>125.61</v>
      </c>
      <c r="BB6" s="21">
        <f t="shared" si="6"/>
        <v>67.75</v>
      </c>
      <c r="BC6" s="21">
        <f t="shared" si="6"/>
        <v>150.30000000000001</v>
      </c>
      <c r="BD6" s="21">
        <f t="shared" si="6"/>
        <v>45.1</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398.42</v>
      </c>
      <c r="BM6" s="21">
        <f t="shared" si="7"/>
        <v>393.35</v>
      </c>
      <c r="BN6" s="21">
        <f t="shared" si="7"/>
        <v>397.03</v>
      </c>
      <c r="BO6" s="21">
        <f t="shared" si="7"/>
        <v>424.95</v>
      </c>
      <c r="BP6" s="20" t="str">
        <f>IF(BP7="","",IF(BP7="-","【-】","【"&amp;SUBSTITUTE(TEXT(BP7,"#,##0.00"),"-","△")&amp;"】"))</f>
        <v>【349.83】</v>
      </c>
      <c r="BQ6" s="21" t="str">
        <f>IF(BQ7="",NA(),BQ7)</f>
        <v>-</v>
      </c>
      <c r="BR6" s="21">
        <f t="shared" ref="BR6:BZ6" si="8">IF(BR7="",NA(),BR7)</f>
        <v>50.67</v>
      </c>
      <c r="BS6" s="21">
        <f t="shared" si="8"/>
        <v>54.03</v>
      </c>
      <c r="BT6" s="21">
        <f t="shared" si="8"/>
        <v>55.18</v>
      </c>
      <c r="BU6" s="21">
        <f t="shared" si="8"/>
        <v>56.27</v>
      </c>
      <c r="BV6" s="21" t="str">
        <f t="shared" si="8"/>
        <v>-</v>
      </c>
      <c r="BW6" s="21">
        <f t="shared" si="8"/>
        <v>50.7</v>
      </c>
      <c r="BX6" s="21">
        <f t="shared" si="8"/>
        <v>48.13</v>
      </c>
      <c r="BY6" s="21">
        <f t="shared" si="8"/>
        <v>46.58</v>
      </c>
      <c r="BZ6" s="21">
        <f t="shared" si="8"/>
        <v>41.67</v>
      </c>
      <c r="CA6" s="20" t="str">
        <f>IF(CA7="","",IF(CA7="-","【-】","【"&amp;SUBSTITUTE(TEXT(CA7,"#,##0.00"),"-","△")&amp;"】"))</f>
        <v>【53.65】</v>
      </c>
      <c r="CB6" s="21" t="str">
        <f>IF(CB7="",NA(),CB7)</f>
        <v>-</v>
      </c>
      <c r="CC6" s="21">
        <f t="shared" ref="CC6:CK6" si="9">IF(CC7="",NA(),CC7)</f>
        <v>322.04000000000002</v>
      </c>
      <c r="CD6" s="21">
        <f t="shared" si="9"/>
        <v>313.10000000000002</v>
      </c>
      <c r="CE6" s="21">
        <f t="shared" si="9"/>
        <v>311.36</v>
      </c>
      <c r="CF6" s="21">
        <f t="shared" si="9"/>
        <v>278.52999999999997</v>
      </c>
      <c r="CG6" s="21" t="str">
        <f t="shared" si="9"/>
        <v>-</v>
      </c>
      <c r="CH6" s="21">
        <f t="shared" si="9"/>
        <v>289.81</v>
      </c>
      <c r="CI6" s="21">
        <f t="shared" si="9"/>
        <v>301.54000000000002</v>
      </c>
      <c r="CJ6" s="21">
        <f t="shared" si="9"/>
        <v>311.73</v>
      </c>
      <c r="CK6" s="21">
        <f t="shared" si="9"/>
        <v>326.49</v>
      </c>
      <c r="CL6" s="20" t="str">
        <f>IF(CL7="","",IF(CL7="-","【-】","【"&amp;SUBSTITUTE(TEXT(CL7,"#,##0.00"),"-","△")&amp;"】"))</f>
        <v>【307.86】</v>
      </c>
      <c r="CM6" s="21" t="str">
        <f>IF(CM7="",NA(),CM7)</f>
        <v>-</v>
      </c>
      <c r="CN6" s="21">
        <f t="shared" ref="CN6:CV6" si="10">IF(CN7="",NA(),CN7)</f>
        <v>52.08</v>
      </c>
      <c r="CO6" s="21">
        <f t="shared" si="10"/>
        <v>53.88</v>
      </c>
      <c r="CP6" s="21">
        <f t="shared" si="10"/>
        <v>55.64</v>
      </c>
      <c r="CQ6" s="21">
        <f t="shared" si="10"/>
        <v>55.64</v>
      </c>
      <c r="CR6" s="21" t="str">
        <f t="shared" si="10"/>
        <v>-</v>
      </c>
      <c r="CS6" s="21">
        <f t="shared" si="10"/>
        <v>56.45</v>
      </c>
      <c r="CT6" s="21">
        <f t="shared" si="10"/>
        <v>58.26</v>
      </c>
      <c r="CU6" s="21">
        <f t="shared" si="10"/>
        <v>56.76</v>
      </c>
      <c r="CV6" s="21">
        <f t="shared" si="10"/>
        <v>58.02</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66.430000000000007</v>
      </c>
      <c r="DF6" s="21">
        <f t="shared" si="11"/>
        <v>66.88</v>
      </c>
      <c r="DG6" s="21">
        <f t="shared" si="11"/>
        <v>63.66</v>
      </c>
      <c r="DH6" s="20" t="str">
        <f>IF(DH7="","",IF(DH7="-","【-】","【"&amp;SUBSTITUTE(TEXT(DH7,"#,##0.00"),"-","△")&amp;"】"))</f>
        <v>【85.31】</v>
      </c>
      <c r="DI6" s="21" t="str">
        <f>IF(DI7="",NA(),DI7)</f>
        <v>-</v>
      </c>
      <c r="DJ6" s="21">
        <f t="shared" ref="DJ6:DR6" si="12">IF(DJ7="",NA(),DJ7)</f>
        <v>3.33</v>
      </c>
      <c r="DK6" s="21">
        <f t="shared" si="12"/>
        <v>6.21</v>
      </c>
      <c r="DL6" s="21">
        <f t="shared" si="12"/>
        <v>9.4700000000000006</v>
      </c>
      <c r="DM6" s="21">
        <f t="shared" si="12"/>
        <v>12.71</v>
      </c>
      <c r="DN6" s="21" t="str">
        <f t="shared" si="12"/>
        <v>-</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82333</v>
      </c>
      <c r="D7" s="23">
        <v>46</v>
      </c>
      <c r="E7" s="23">
        <v>18</v>
      </c>
      <c r="F7" s="23">
        <v>0</v>
      </c>
      <c r="G7" s="23">
        <v>0</v>
      </c>
      <c r="H7" s="23" t="s">
        <v>96</v>
      </c>
      <c r="I7" s="23" t="s">
        <v>97</v>
      </c>
      <c r="J7" s="23" t="s">
        <v>98</v>
      </c>
      <c r="K7" s="23" t="s">
        <v>99</v>
      </c>
      <c r="L7" s="23" t="s">
        <v>100</v>
      </c>
      <c r="M7" s="23" t="s">
        <v>101</v>
      </c>
      <c r="N7" s="24" t="s">
        <v>102</v>
      </c>
      <c r="O7" s="24">
        <v>57.81</v>
      </c>
      <c r="P7" s="24">
        <v>5.45</v>
      </c>
      <c r="Q7" s="24">
        <v>100</v>
      </c>
      <c r="R7" s="24">
        <v>4180</v>
      </c>
      <c r="S7" s="24">
        <v>32055</v>
      </c>
      <c r="T7" s="24">
        <v>222.48</v>
      </c>
      <c r="U7" s="24">
        <v>144.08000000000001</v>
      </c>
      <c r="V7" s="24">
        <v>1738</v>
      </c>
      <c r="W7" s="24">
        <v>156.77000000000001</v>
      </c>
      <c r="X7" s="24">
        <v>11.09</v>
      </c>
      <c r="Y7" s="24" t="s">
        <v>102</v>
      </c>
      <c r="Z7" s="24">
        <v>113.46</v>
      </c>
      <c r="AA7" s="24">
        <v>113.36</v>
      </c>
      <c r="AB7" s="24">
        <v>103.62</v>
      </c>
      <c r="AC7" s="24">
        <v>104.14</v>
      </c>
      <c r="AD7" s="24" t="s">
        <v>102</v>
      </c>
      <c r="AE7" s="24">
        <v>95.33</v>
      </c>
      <c r="AF7" s="24">
        <v>92.17</v>
      </c>
      <c r="AG7" s="24">
        <v>101.83</v>
      </c>
      <c r="AH7" s="24">
        <v>95.1</v>
      </c>
      <c r="AI7" s="24">
        <v>96.62</v>
      </c>
      <c r="AJ7" s="24" t="s">
        <v>102</v>
      </c>
      <c r="AK7" s="24">
        <v>0</v>
      </c>
      <c r="AL7" s="24">
        <v>0</v>
      </c>
      <c r="AM7" s="24">
        <v>0</v>
      </c>
      <c r="AN7" s="24">
        <v>0</v>
      </c>
      <c r="AO7" s="24" t="s">
        <v>102</v>
      </c>
      <c r="AP7" s="24">
        <v>162.82</v>
      </c>
      <c r="AQ7" s="24">
        <v>193.62</v>
      </c>
      <c r="AR7" s="24">
        <v>44.51</v>
      </c>
      <c r="AS7" s="24">
        <v>225.85</v>
      </c>
      <c r="AT7" s="24">
        <v>111.69</v>
      </c>
      <c r="AU7" s="24" t="s">
        <v>102</v>
      </c>
      <c r="AV7" s="24">
        <v>540.4</v>
      </c>
      <c r="AW7" s="24">
        <v>335.79</v>
      </c>
      <c r="AX7" s="24">
        <v>499.34</v>
      </c>
      <c r="AY7" s="24">
        <v>400.38</v>
      </c>
      <c r="AZ7" s="24" t="s">
        <v>102</v>
      </c>
      <c r="BA7" s="24">
        <v>125.61</v>
      </c>
      <c r="BB7" s="24">
        <v>67.75</v>
      </c>
      <c r="BC7" s="24">
        <v>150.30000000000001</v>
      </c>
      <c r="BD7" s="24">
        <v>45.1</v>
      </c>
      <c r="BE7" s="24">
        <v>111.29</v>
      </c>
      <c r="BF7" s="24" t="s">
        <v>102</v>
      </c>
      <c r="BG7" s="24">
        <v>0</v>
      </c>
      <c r="BH7" s="24">
        <v>0</v>
      </c>
      <c r="BI7" s="24">
        <v>0</v>
      </c>
      <c r="BJ7" s="24">
        <v>0</v>
      </c>
      <c r="BK7" s="24" t="s">
        <v>102</v>
      </c>
      <c r="BL7" s="24">
        <v>398.42</v>
      </c>
      <c r="BM7" s="24">
        <v>393.35</v>
      </c>
      <c r="BN7" s="24">
        <v>397.03</v>
      </c>
      <c r="BO7" s="24">
        <v>424.95</v>
      </c>
      <c r="BP7" s="24">
        <v>349.83</v>
      </c>
      <c r="BQ7" s="24" t="s">
        <v>102</v>
      </c>
      <c r="BR7" s="24">
        <v>50.67</v>
      </c>
      <c r="BS7" s="24">
        <v>54.03</v>
      </c>
      <c r="BT7" s="24">
        <v>55.18</v>
      </c>
      <c r="BU7" s="24">
        <v>56.27</v>
      </c>
      <c r="BV7" s="24" t="s">
        <v>102</v>
      </c>
      <c r="BW7" s="24">
        <v>50.7</v>
      </c>
      <c r="BX7" s="24">
        <v>48.13</v>
      </c>
      <c r="BY7" s="24">
        <v>46.58</v>
      </c>
      <c r="BZ7" s="24">
        <v>41.67</v>
      </c>
      <c r="CA7" s="24">
        <v>53.65</v>
      </c>
      <c r="CB7" s="24" t="s">
        <v>102</v>
      </c>
      <c r="CC7" s="24">
        <v>322.04000000000002</v>
      </c>
      <c r="CD7" s="24">
        <v>313.10000000000002</v>
      </c>
      <c r="CE7" s="24">
        <v>311.36</v>
      </c>
      <c r="CF7" s="24">
        <v>278.52999999999997</v>
      </c>
      <c r="CG7" s="24" t="s">
        <v>102</v>
      </c>
      <c r="CH7" s="24">
        <v>289.81</v>
      </c>
      <c r="CI7" s="24">
        <v>301.54000000000002</v>
      </c>
      <c r="CJ7" s="24">
        <v>311.73</v>
      </c>
      <c r="CK7" s="24">
        <v>326.49</v>
      </c>
      <c r="CL7" s="24">
        <v>307.86</v>
      </c>
      <c r="CM7" s="24" t="s">
        <v>102</v>
      </c>
      <c r="CN7" s="24">
        <v>52.08</v>
      </c>
      <c r="CO7" s="24">
        <v>53.88</v>
      </c>
      <c r="CP7" s="24">
        <v>55.64</v>
      </c>
      <c r="CQ7" s="24">
        <v>55.64</v>
      </c>
      <c r="CR7" s="24" t="s">
        <v>102</v>
      </c>
      <c r="CS7" s="24">
        <v>56.45</v>
      </c>
      <c r="CT7" s="24">
        <v>58.26</v>
      </c>
      <c r="CU7" s="24">
        <v>56.76</v>
      </c>
      <c r="CV7" s="24">
        <v>58.02</v>
      </c>
      <c r="CW7" s="24">
        <v>54.61</v>
      </c>
      <c r="CX7" s="24" t="s">
        <v>102</v>
      </c>
      <c r="CY7" s="24">
        <v>100</v>
      </c>
      <c r="CZ7" s="24">
        <v>100</v>
      </c>
      <c r="DA7" s="24">
        <v>100</v>
      </c>
      <c r="DB7" s="24">
        <v>100</v>
      </c>
      <c r="DC7" s="24" t="s">
        <v>102</v>
      </c>
      <c r="DD7" s="24">
        <v>54.99</v>
      </c>
      <c r="DE7" s="24">
        <v>66.430000000000007</v>
      </c>
      <c r="DF7" s="24">
        <v>66.88</v>
      </c>
      <c r="DG7" s="24">
        <v>63.66</v>
      </c>
      <c r="DH7" s="24">
        <v>85.31</v>
      </c>
      <c r="DI7" s="24" t="s">
        <v>102</v>
      </c>
      <c r="DJ7" s="24">
        <v>3.33</v>
      </c>
      <c r="DK7" s="24">
        <v>6.21</v>
      </c>
      <c r="DL7" s="24">
        <v>9.4700000000000006</v>
      </c>
      <c r="DM7" s="24">
        <v>12.71</v>
      </c>
      <c r="DN7" s="24" t="s">
        <v>102</v>
      </c>
      <c r="DO7" s="24">
        <v>15.4</v>
      </c>
      <c r="DP7" s="24">
        <v>16.28</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2025-02-04T02:36:35Z</cp:lastPrinted>
  <dcterms:created xsi:type="dcterms:W3CDTF">2025-01-24T07:23:59Z</dcterms:created>
  <dcterms:modified xsi:type="dcterms:W3CDTF">2025-02-25T01:56:08Z</dcterms:modified>
  <cp:category/>
</cp:coreProperties>
</file>