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nDRMA4Vyi9Lk/0NAVt85ikuTQ7BmF8Zo7uM7rY0bpMlunf2NKRsuJsINQnij2VIwk8Db5cAZY6xJBgBRopl6g==" workbookSaltValue="FmCaVEK9lKWrgSnhcYm6eQ==" workbookSpinCount="100000" lockStructure="1"/>
  <bookViews>
    <workbookView xWindow="0" yWindow="0" windowWidth="20490" windowHeight="678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S6" i="5"/>
  <c r="R6" i="5"/>
  <c r="Q6" i="5"/>
  <c r="P6" i="5"/>
  <c r="O6" i="5"/>
  <c r="I10" i="4" s="1"/>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I85" i="4"/>
  <c r="H85" i="4"/>
  <c r="G85" i="4"/>
  <c r="AD10" i="4"/>
  <c r="W10" i="4"/>
  <c r="P10" i="4"/>
  <c r="AT8" i="4"/>
  <c r="AL8" i="4"/>
  <c r="B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<sst xmlns="http://schemas.openxmlformats.org/spreadsheetml/2006/main" count="253" uniqueCount="116">
  <si>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</si>
  <si>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</si>
  <si>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</si>
  <si>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</si>
  <si>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</si>
  <si>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</si>
  <si>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</si>
  <si>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</si>
  <si>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</si>
  <si>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</si>
  <si>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</si>
  <si>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</si>
  <si>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</si>
  <si>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</si>
  <si>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</si>
  <si>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</si>
  <si>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</si>
  <si>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</si>
  <si>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</si>
  <si>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</si>
  <si>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</si>
  <si>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</si>
  <si>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</si>
  <si>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</si>
  <si>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</si>
  <si>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</si>
  <si>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</si>
  <si>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</si>
  <si>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</si>
  <si>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</si>
  <si>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</si>
  <si>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</si>
  <si>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</si>
  <si>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</si>
  <si>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</si>
  <si>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</si>
  <si>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</si>
  <si>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</si>
  <si>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</si>
  <si>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</si>
  <si>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</si>
  <si>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</si>
  <si>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</si>
  <si>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</si>
  <si>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</si>
  <si>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</si>
  <si>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</si>
  <si>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</si>
  <si>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</si>
  <si>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</si>
  <si>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</si>
  <si>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</si>
  <si>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</si>
  <si>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</si>
  <si>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</si>
  <si>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</si>
  <si>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</si>
  <si>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</si>
  <si>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</si>
  <si>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</si>
  <si>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</si>
  <si>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</si>
  <si>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</si>
  <si>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</si>
  <si>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</si>
  <si>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</si>
  <si>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</si>
  <si>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</si>
  <si>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</si>
  <si>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</si>
  <si>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</si>
  <si>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</si>
  <si>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</si>
  <si>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</si>
  <si>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</si>
  <si>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</si>
  <si>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</si>
  <si>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</si>
  <si>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</si>
  <si>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</si>
  <si>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</si>
  <si>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</si>
  <si>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</si>
  <si>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</si>
  <si>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</si>
  <si>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</si>
  <si>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</si>
  <si>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</si>
  <si>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</si>
  <si>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</si>
  <si>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</si>
  <si>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</si>
  <si>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</si>
  <si>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</si>
  <si>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</si>
  <si>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</si>
  <si>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鉾田市</t>
  </si>
  <si>
    <t>法適用</t>
  </si>
  <si>
    <t>下水道事業</t>
  </si>
  <si>
    <t>公共下水道</t>
  </si>
  <si>
    <t>Cd3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</si>
  <si>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</si>
  <si>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</si>
  <si>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</si>
  <si>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</si>
  <si>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</si>
  <si>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</si>
  <si>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</si>
  <si>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</si>
  <si>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</si>
  <si>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</si>
  <si>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</si>
  <si>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</si>
  <si>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下水道接続者の増加により有収水量と料金収入が徐々に増えている。汚水処理費のうち、補助金等の支出が前年度と比較して少なくなったことより経費回収率や汚水処理原価が改善したが、引き続き汚水処理費の抑制を考慮する必要がある。
　経費回収率の数値からもわかるように、収益の大部分は一般会計からの繰入金にたよっているので水洗化率を向上させ料金収入の増加を図っていく。
　今後も整備区域の拡大により料金収入の増加は見込まれるが、維持管理費の削減や接続率の向上により経営の改善を図る。</t>
    <phoneticPr fontId="4"/>
  </si>
  <si>
    <t>　平成17年3月に事業着手し、平成25年4月に第1期地区が供用開始した比較的新しい施設なので、管渠については老朽箇所はないが、電気機械設備等の耐用年数が短い資産については、定期的な点検や修繕により長寿命化を図っている。</t>
    <phoneticPr fontId="4"/>
  </si>
  <si>
    <t>①　使用料収入、一般会計繰入金等の収益で維持管理費や企業債支払利息はほぼ賄えている。ただし、経費回収率は約50％なので収益の大部分は一般会計からの繰入金となっている。
③　流動資産（現金等）が流動負債（1年以内の支払額）に対して約2.5倍あり、短期的な債務に対する支払能力は確保されている。
④　企業債は一般会計が負担することとしているので、比率は0となっている。
⑤　供用開始から間もないため、今後、経費回収率の増加を見込んでいる。前年度と比較して使用料収入が増加し、補助金等の減少により汚水処理費が減少したことから経費回収率が向上した。使用料収入で賄えない費用については、一般会計繰入金を充当している。
⑥　接続者の増加に伴い年間有収水量は増加し、補助金等の減少により汚水処理費が減少したことから前年度と比較して汚水処理原価が低下した。今後も低下を見込でいる。
⑦　下水道接続が増加し、管渠整備も継続していることから処理水量も増加し、施設利用率が増加している。しかし、事業認可を受けている未整備処理施設があることから、引き続き接続率の向上を図り施設利用率向上に取組む必要がある。
⑧水洗化率
　接続率増加に伴い汚水処理人口は増え、処理区域内人口が、減少したことにより水洗化率は微増である。</t>
    <rPh sb="526" eb="528">
      <t>ゲンショウ</t>
    </rPh>
    <rPh sb="540" eb="542">
      <t>ビゾウ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</si>
</sst>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B1E-4803-9A5F-0F97E4A5FEF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c:v>
                </c:pt>
                <c:pt idx="1">
                  <c:v>0</c:v>
                </c:pt>
                <c:pt idx="2">
                  <c:v>0</c:v>
                </c:pt>
                <c:pt idx="3" formatCode="#,##0.00;&quot;△&quot;#,##0.00;&quot;-&quot;">
                  <c:v>3.35</c:v>
                </c:pt>
                <c:pt idx="4" formatCode="#,##0.00;&quot;△&quot;#,##0.00;&quot;-&quot;">
                  <c:v>1.24</c:v>
                </c:pt>
              </c:numCache>
            </c:numRef>
          </c:val>
          <c:smooth val="0"/>
          <c:extLst>
            <c:ext xmlns:c16="http://schemas.microsoft.com/office/drawing/2014/chart" uri="{C3380CC4-5D6E-409C-BE32-E72D297353CC}">
              <c16:uniqueId val="{00000001-CB1E-4803-9A5F-0F97E4A5FEF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39</c:v>
                </c:pt>
                <c:pt idx="2">
                  <c:v>42.3</c:v>
                </c:pt>
                <c:pt idx="3">
                  <c:v>45.6</c:v>
                </c:pt>
                <c:pt idx="4">
                  <c:v>51.3</c:v>
                </c:pt>
              </c:numCache>
            </c:numRef>
          </c:val>
          <c:extLst>
            <c:ext xmlns:c16="http://schemas.microsoft.com/office/drawing/2014/chart" uri="{C3380CC4-5D6E-409C-BE32-E72D297353CC}">
              <c16:uniqueId val="{00000000-0F47-4DD9-ADBF-B7EB010A985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41.6</c:v>
                </c:pt>
                <c:pt idx="2">
                  <c:v>43.76</c:v>
                </c:pt>
                <c:pt idx="3">
                  <c:v>40.72</c:v>
                </c:pt>
                <c:pt idx="4">
                  <c:v>44.17</c:v>
                </c:pt>
              </c:numCache>
            </c:numRef>
          </c:val>
          <c:smooth val="0"/>
          <c:extLst>
            <c:ext xmlns:c16="http://schemas.microsoft.com/office/drawing/2014/chart" uri="{C3380CC4-5D6E-409C-BE32-E72D297353CC}">
              <c16:uniqueId val="{00000001-0F47-4DD9-ADBF-B7EB010A985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27.75</c:v>
                </c:pt>
                <c:pt idx="2">
                  <c:v>30.33</c:v>
                </c:pt>
                <c:pt idx="3">
                  <c:v>30.38</c:v>
                </c:pt>
                <c:pt idx="4">
                  <c:v>32.46</c:v>
                </c:pt>
              </c:numCache>
            </c:numRef>
          </c:val>
          <c:extLst>
            <c:ext xmlns:c16="http://schemas.microsoft.com/office/drawing/2014/chart" uri="{C3380CC4-5D6E-409C-BE32-E72D297353CC}">
              <c16:uniqueId val="{00000000-9B2B-4837-9155-23611D59D76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64.790000000000006</c:v>
                </c:pt>
                <c:pt idx="2">
                  <c:v>65.75</c:v>
                </c:pt>
                <c:pt idx="3">
                  <c:v>67.569999999999993</c:v>
                </c:pt>
                <c:pt idx="4">
                  <c:v>68.58</c:v>
                </c:pt>
              </c:numCache>
            </c:numRef>
          </c:val>
          <c:smooth val="0"/>
          <c:extLst>
            <c:ext xmlns:c16="http://schemas.microsoft.com/office/drawing/2014/chart" uri="{C3380CC4-5D6E-409C-BE32-E72D297353CC}">
              <c16:uniqueId val="{00000001-9B2B-4837-9155-23611D59D76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98.63</c:v>
                </c:pt>
                <c:pt idx="2">
                  <c:v>98.16</c:v>
                </c:pt>
                <c:pt idx="3">
                  <c:v>100.19</c:v>
                </c:pt>
                <c:pt idx="4">
                  <c:v>100.07</c:v>
                </c:pt>
              </c:numCache>
            </c:numRef>
          </c:val>
          <c:extLst>
            <c:ext xmlns:c16="http://schemas.microsoft.com/office/drawing/2014/chart" uri="{C3380CC4-5D6E-409C-BE32-E72D297353CC}">
              <c16:uniqueId val="{00000000-9416-445B-A8EE-C54777A848E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98.59</c:v>
                </c:pt>
                <c:pt idx="2">
                  <c:v>105.85</c:v>
                </c:pt>
                <c:pt idx="3">
                  <c:v>108.08</c:v>
                </c:pt>
                <c:pt idx="4">
                  <c:v>110.77</c:v>
                </c:pt>
              </c:numCache>
            </c:numRef>
          </c:val>
          <c:smooth val="0"/>
          <c:extLst>
            <c:ext xmlns:c16="http://schemas.microsoft.com/office/drawing/2014/chart" uri="{C3380CC4-5D6E-409C-BE32-E72D297353CC}">
              <c16:uniqueId val="{00000001-9416-445B-A8EE-C54777A848E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2.68</c:v>
                </c:pt>
                <c:pt idx="2">
                  <c:v>5.21</c:v>
                </c:pt>
                <c:pt idx="3">
                  <c:v>7.63</c:v>
                </c:pt>
                <c:pt idx="4">
                  <c:v>9.69</c:v>
                </c:pt>
              </c:numCache>
            </c:numRef>
          </c:val>
          <c:extLst>
            <c:ext xmlns:c16="http://schemas.microsoft.com/office/drawing/2014/chart" uri="{C3380CC4-5D6E-409C-BE32-E72D297353CC}">
              <c16:uniqueId val="{00000000-CFDE-470A-81D4-47D90F5C370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10.82</c:v>
                </c:pt>
                <c:pt idx="2">
                  <c:v>15.36</c:v>
                </c:pt>
                <c:pt idx="3">
                  <c:v>13.17</c:v>
                </c:pt>
                <c:pt idx="4">
                  <c:v>15.94</c:v>
                </c:pt>
              </c:numCache>
            </c:numRef>
          </c:val>
          <c:smooth val="0"/>
          <c:extLst>
            <c:ext xmlns:c16="http://schemas.microsoft.com/office/drawing/2014/chart" uri="{C3380CC4-5D6E-409C-BE32-E72D297353CC}">
              <c16:uniqueId val="{00000001-CFDE-470A-81D4-47D90F5C370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6EC-40C3-A05C-44D328DB506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66EC-40C3-A05C-44D328DB506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431-4154-997A-A4AF24B5692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79.680000000000007</c:v>
                </c:pt>
                <c:pt idx="2">
                  <c:v>106.88</c:v>
                </c:pt>
                <c:pt idx="3">
                  <c:v>15</c:v>
                </c:pt>
                <c:pt idx="4">
                  <c:v>5.61</c:v>
                </c:pt>
              </c:numCache>
            </c:numRef>
          </c:val>
          <c:smooth val="0"/>
          <c:extLst>
            <c:ext xmlns:c16="http://schemas.microsoft.com/office/drawing/2014/chart" uri="{C3380CC4-5D6E-409C-BE32-E72D297353CC}">
              <c16:uniqueId val="{00000001-A431-4154-997A-A4AF24B5692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353.22</c:v>
                </c:pt>
                <c:pt idx="2">
                  <c:v>311.62</c:v>
                </c:pt>
                <c:pt idx="3">
                  <c:v>246.79</c:v>
                </c:pt>
                <c:pt idx="4">
                  <c:v>251.84</c:v>
                </c:pt>
              </c:numCache>
            </c:numRef>
          </c:val>
          <c:extLst>
            <c:ext xmlns:c16="http://schemas.microsoft.com/office/drawing/2014/chart" uri="{C3380CC4-5D6E-409C-BE32-E72D297353CC}">
              <c16:uniqueId val="{00000000-3CD6-4DFB-9574-B92D164DD4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183.7</c:v>
                </c:pt>
                <c:pt idx="2">
                  <c:v>157.30000000000001</c:v>
                </c:pt>
                <c:pt idx="3">
                  <c:v>224.97</c:v>
                </c:pt>
                <c:pt idx="4">
                  <c:v>189.51</c:v>
                </c:pt>
              </c:numCache>
            </c:numRef>
          </c:val>
          <c:smooth val="0"/>
          <c:extLst>
            <c:ext xmlns:c16="http://schemas.microsoft.com/office/drawing/2014/chart" uri="{C3380CC4-5D6E-409C-BE32-E72D297353CC}">
              <c16:uniqueId val="{00000001-3CD6-4DFB-9574-B92D164DD4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43F-43C4-A30A-72DB1A837D7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560.16</c:v>
                </c:pt>
                <c:pt idx="2">
                  <c:v>954.29</c:v>
                </c:pt>
                <c:pt idx="3">
                  <c:v>1332.23</c:v>
                </c:pt>
                <c:pt idx="4">
                  <c:v>1414.79</c:v>
                </c:pt>
              </c:numCache>
            </c:numRef>
          </c:val>
          <c:smooth val="0"/>
          <c:extLst>
            <c:ext xmlns:c16="http://schemas.microsoft.com/office/drawing/2014/chart" uri="{C3380CC4-5D6E-409C-BE32-E72D297353CC}">
              <c16:uniqueId val="{00000001-843F-43C4-A30A-72DB1A837D7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34.93</c:v>
                </c:pt>
                <c:pt idx="2">
                  <c:v>34.86</c:v>
                </c:pt>
                <c:pt idx="3">
                  <c:v>46.63</c:v>
                </c:pt>
                <c:pt idx="4">
                  <c:v>49.76</c:v>
                </c:pt>
              </c:numCache>
            </c:numRef>
          </c:val>
          <c:extLst>
            <c:ext xmlns:c16="http://schemas.microsoft.com/office/drawing/2014/chart" uri="{C3380CC4-5D6E-409C-BE32-E72D297353CC}">
              <c16:uniqueId val="{00000000-9E61-4D58-8CB6-77C2CF656D8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30.88</c:v>
                </c:pt>
                <c:pt idx="2">
                  <c:v>34.03</c:v>
                </c:pt>
                <c:pt idx="3">
                  <c:v>26.53</c:v>
                </c:pt>
                <c:pt idx="4">
                  <c:v>25.29</c:v>
                </c:pt>
              </c:numCache>
            </c:numRef>
          </c:val>
          <c:smooth val="0"/>
          <c:extLst>
            <c:ext xmlns:c16="http://schemas.microsoft.com/office/drawing/2014/chart" uri="{C3380CC4-5D6E-409C-BE32-E72D297353CC}">
              <c16:uniqueId val="{00000001-9E61-4D58-8CB6-77C2CF656D8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481.88</c:v>
                </c:pt>
                <c:pt idx="2">
                  <c:v>485.48</c:v>
                </c:pt>
                <c:pt idx="3">
                  <c:v>365.94</c:v>
                </c:pt>
                <c:pt idx="4">
                  <c:v>347.89</c:v>
                </c:pt>
              </c:numCache>
            </c:numRef>
          </c:val>
          <c:extLst>
            <c:ext xmlns:c16="http://schemas.microsoft.com/office/drawing/2014/chart" uri="{C3380CC4-5D6E-409C-BE32-E72D297353CC}">
              <c16:uniqueId val="{00000000-D944-4182-BD92-6CF3758FA98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525.91999999999996</c:v>
                </c:pt>
                <c:pt idx="2">
                  <c:v>470.79</c:v>
                </c:pt>
                <c:pt idx="3">
                  <c:v>628.99</c:v>
                </c:pt>
                <c:pt idx="4">
                  <c:v>617.20000000000005</c:v>
                </c:pt>
              </c:numCache>
            </c:numRef>
          </c:val>
          <c:smooth val="0"/>
          <c:extLst>
            <c:ext xmlns:c16="http://schemas.microsoft.com/office/drawing/2014/chart" uri="{C3380CC4-5D6E-409C-BE32-E72D297353CC}">
              <c16:uniqueId val="{00000001-D944-4182-BD92-6CF3758FA98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鉾田市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Cd3</v>
      </c>
      <c r="X8" s="64"/>
      <c r="Y8" s="64"/>
      <c r="Z8" s="64"/>
      <c r="AA8" s="64"/>
      <c r="AB8" s="64"/>
      <c r="AC8" s="64"/>
      <c r="AD8" s="65" t="str">
        <f>データ!$M$6</f>
        <v>非設置</v>
      </c>
      <c r="AE8" s="65"/>
      <c r="AF8" s="65"/>
      <c r="AG8" s="65"/>
      <c r="AH8" s="65"/>
      <c r="AI8" s="65"/>
      <c r="AJ8" s="65"/>
      <c r="AK8" s="3"/>
      <c r="AL8" s="44">
        <f>データ!S6</f>
        <v>47018</v>
      </c>
      <c r="AM8" s="44"/>
      <c r="AN8" s="44"/>
      <c r="AO8" s="44"/>
      <c r="AP8" s="44"/>
      <c r="AQ8" s="44"/>
      <c r="AR8" s="44"/>
      <c r="AS8" s="44"/>
      <c r="AT8" s="45">
        <f>データ!T6</f>
        <v>207.6</v>
      </c>
      <c r="AU8" s="45"/>
      <c r="AV8" s="45"/>
      <c r="AW8" s="45"/>
      <c r="AX8" s="45"/>
      <c r="AY8" s="45"/>
      <c r="AZ8" s="45"/>
      <c r="BA8" s="45"/>
      <c r="BB8" s="45">
        <f>データ!U6</f>
        <v>226.48</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44.53</v>
      </c>
      <c r="J10" s="45"/>
      <c r="K10" s="45"/>
      <c r="L10" s="45"/>
      <c r="M10" s="45"/>
      <c r="N10" s="45"/>
      <c r="O10" s="45"/>
      <c r="P10" s="45">
        <f>データ!P6</f>
        <v>8.66</v>
      </c>
      <c r="Q10" s="45"/>
      <c r="R10" s="45"/>
      <c r="S10" s="45"/>
      <c r="T10" s="45"/>
      <c r="U10" s="45"/>
      <c r="V10" s="45"/>
      <c r="W10" s="45">
        <f>データ!Q6</f>
        <v>88.81</v>
      </c>
      <c r="X10" s="45"/>
      <c r="Y10" s="45"/>
      <c r="Z10" s="45"/>
      <c r="AA10" s="45"/>
      <c r="AB10" s="45"/>
      <c r="AC10" s="45"/>
      <c r="AD10" s="44">
        <f>データ!R6</f>
        <v>3740</v>
      </c>
      <c r="AE10" s="44"/>
      <c r="AF10" s="44"/>
      <c r="AG10" s="44"/>
      <c r="AH10" s="44"/>
      <c r="AI10" s="44"/>
      <c r="AJ10" s="44"/>
      <c r="AK10" s="2"/>
      <c r="AL10" s="44">
        <f>データ!V6</f>
        <v>4042</v>
      </c>
      <c r="AM10" s="44"/>
      <c r="AN10" s="44"/>
      <c r="AO10" s="44"/>
      <c r="AP10" s="44"/>
      <c r="AQ10" s="44"/>
      <c r="AR10" s="44"/>
      <c r="AS10" s="44"/>
      <c r="AT10" s="45">
        <f>データ!W6</f>
        <v>2.25</v>
      </c>
      <c r="AU10" s="45"/>
      <c r="AV10" s="45"/>
      <c r="AW10" s="45"/>
      <c r="AX10" s="45"/>
      <c r="AY10" s="45"/>
      <c r="AZ10" s="45"/>
      <c r="BA10" s="45"/>
      <c r="BB10" s="45">
        <f>データ!X6</f>
        <v>1796.44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CitmSLRB7fsRKG1fj/sYU3q+WHBrhdGiDw4ObGSSujWaXusfPIh2LfUWXYYpbwK+7S1brq1kxrOr5MFUKQP5/g==" saltValue="p3fgFL0qskNZLQnt0QR3z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82341</v>
      </c>
      <c r="D6" s="19">
        <f t="shared" si="3"/>
        <v>46</v>
      </c>
      <c r="E6" s="19">
        <f t="shared" si="3"/>
        <v>17</v>
      </c>
      <c r="F6" s="19">
        <f t="shared" si="3"/>
        <v>1</v>
      </c>
      <c r="G6" s="19">
        <f t="shared" si="3"/>
        <v>0</v>
      </c>
      <c r="H6" s="19" t="str">
        <f t="shared" si="3"/>
        <v>茨城県　鉾田市</v>
      </c>
      <c r="I6" s="19" t="str">
        <f t="shared" si="3"/>
        <v>法適用</v>
      </c>
      <c r="J6" s="19" t="str">
        <f t="shared" si="3"/>
        <v>下水道事業</v>
      </c>
      <c r="K6" s="19" t="str">
        <f t="shared" si="3"/>
        <v>公共下水道</v>
      </c>
      <c r="L6" s="19" t="str">
        <f t="shared" si="3"/>
        <v>Cd3</v>
      </c>
      <c r="M6" s="19" t="str">
        <f t="shared" si="3"/>
        <v>非設置</v>
      </c>
      <c r="N6" s="20" t="str">
        <f t="shared" si="3"/>
        <v>-</v>
      </c>
      <c r="O6" s="20">
        <f t="shared" si="3"/>
        <v>44.53</v>
      </c>
      <c r="P6" s="20">
        <f t="shared" si="3"/>
        <v>8.66</v>
      </c>
      <c r="Q6" s="20">
        <f t="shared" si="3"/>
        <v>88.81</v>
      </c>
      <c r="R6" s="20">
        <f t="shared" si="3"/>
        <v>3740</v>
      </c>
      <c r="S6" s="20">
        <f t="shared" si="3"/>
        <v>47018</v>
      </c>
      <c r="T6" s="20">
        <f t="shared" si="3"/>
        <v>207.6</v>
      </c>
      <c r="U6" s="20">
        <f t="shared" si="3"/>
        <v>226.48</v>
      </c>
      <c r="V6" s="20">
        <f t="shared" si="3"/>
        <v>4042</v>
      </c>
      <c r="W6" s="20">
        <f t="shared" si="3"/>
        <v>2.25</v>
      </c>
      <c r="X6" s="20">
        <f t="shared" si="3"/>
        <v>1796.44</v>
      </c>
      <c r="Y6" s="21" t="str">
        <f>IF(Y7="",NA(),Y7)</f>
        <v>-</v>
      </c>
      <c r="Z6" s="21">
        <f t="shared" ref="Z6:AH6" si="4">IF(Z7="",NA(),Z7)</f>
        <v>98.63</v>
      </c>
      <c r="AA6" s="21">
        <f t="shared" si="4"/>
        <v>98.16</v>
      </c>
      <c r="AB6" s="21">
        <f t="shared" si="4"/>
        <v>100.19</v>
      </c>
      <c r="AC6" s="21">
        <f t="shared" si="4"/>
        <v>100.07</v>
      </c>
      <c r="AD6" s="21" t="str">
        <f t="shared" si="4"/>
        <v>-</v>
      </c>
      <c r="AE6" s="21">
        <f t="shared" si="4"/>
        <v>98.59</v>
      </c>
      <c r="AF6" s="21">
        <f t="shared" si="4"/>
        <v>105.85</v>
      </c>
      <c r="AG6" s="21">
        <f t="shared" si="4"/>
        <v>108.08</v>
      </c>
      <c r="AH6" s="21">
        <f t="shared" si="4"/>
        <v>110.77</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79.680000000000007</v>
      </c>
      <c r="AQ6" s="21">
        <f t="shared" si="5"/>
        <v>106.88</v>
      </c>
      <c r="AR6" s="21">
        <f t="shared" si="5"/>
        <v>15</v>
      </c>
      <c r="AS6" s="21">
        <f t="shared" si="5"/>
        <v>5.61</v>
      </c>
      <c r="AT6" s="20" t="str">
        <f>IF(AT7="","",IF(AT7="-","【-】","【"&amp;SUBSTITUTE(TEXT(AT7,"#,##0.00"),"-","△")&amp;"】"))</f>
        <v>【3.03】</v>
      </c>
      <c r="AU6" s="21" t="str">
        <f>IF(AU7="",NA(),AU7)</f>
        <v>-</v>
      </c>
      <c r="AV6" s="21">
        <f t="shared" ref="AV6:BD6" si="6">IF(AV7="",NA(),AV7)</f>
        <v>353.22</v>
      </c>
      <c r="AW6" s="21">
        <f t="shared" si="6"/>
        <v>311.62</v>
      </c>
      <c r="AX6" s="21">
        <f t="shared" si="6"/>
        <v>246.79</v>
      </c>
      <c r="AY6" s="21">
        <f t="shared" si="6"/>
        <v>251.84</v>
      </c>
      <c r="AZ6" s="21" t="str">
        <f t="shared" si="6"/>
        <v>-</v>
      </c>
      <c r="BA6" s="21">
        <f t="shared" si="6"/>
        <v>183.7</v>
      </c>
      <c r="BB6" s="21">
        <f t="shared" si="6"/>
        <v>157.30000000000001</v>
      </c>
      <c r="BC6" s="21">
        <f t="shared" si="6"/>
        <v>224.97</v>
      </c>
      <c r="BD6" s="21">
        <f t="shared" si="6"/>
        <v>189.51</v>
      </c>
      <c r="BE6" s="20" t="str">
        <f>IF(BE7="","",IF(BE7="-","【-】","【"&amp;SUBSTITUTE(TEXT(BE7,"#,##0.00"),"-","△")&amp;"】"))</f>
        <v>【78.43】</v>
      </c>
      <c r="BF6" s="21" t="str">
        <f>IF(BF7="",NA(),BF7)</f>
        <v>-</v>
      </c>
      <c r="BG6" s="20">
        <f t="shared" ref="BG6:BO6" si="7">IF(BG7="",NA(),BG7)</f>
        <v>0</v>
      </c>
      <c r="BH6" s="20">
        <f t="shared" si="7"/>
        <v>0</v>
      </c>
      <c r="BI6" s="20">
        <f t="shared" si="7"/>
        <v>0</v>
      </c>
      <c r="BJ6" s="20">
        <f t="shared" si="7"/>
        <v>0</v>
      </c>
      <c r="BK6" s="21" t="str">
        <f t="shared" si="7"/>
        <v>-</v>
      </c>
      <c r="BL6" s="21">
        <f t="shared" si="7"/>
        <v>560.16</v>
      </c>
      <c r="BM6" s="21">
        <f t="shared" si="7"/>
        <v>954.29</v>
      </c>
      <c r="BN6" s="21">
        <f t="shared" si="7"/>
        <v>1332.23</v>
      </c>
      <c r="BO6" s="21">
        <f t="shared" si="7"/>
        <v>1414.79</v>
      </c>
      <c r="BP6" s="20" t="str">
        <f>IF(BP7="","",IF(BP7="-","【-】","【"&amp;SUBSTITUTE(TEXT(BP7,"#,##0.00"),"-","△")&amp;"】"))</f>
        <v>【630.82】</v>
      </c>
      <c r="BQ6" s="21" t="str">
        <f>IF(BQ7="",NA(),BQ7)</f>
        <v>-</v>
      </c>
      <c r="BR6" s="21">
        <f t="shared" ref="BR6:BZ6" si="8">IF(BR7="",NA(),BR7)</f>
        <v>34.93</v>
      </c>
      <c r="BS6" s="21">
        <f t="shared" si="8"/>
        <v>34.86</v>
      </c>
      <c r="BT6" s="21">
        <f t="shared" si="8"/>
        <v>46.63</v>
      </c>
      <c r="BU6" s="21">
        <f t="shared" si="8"/>
        <v>49.76</v>
      </c>
      <c r="BV6" s="21" t="str">
        <f t="shared" si="8"/>
        <v>-</v>
      </c>
      <c r="BW6" s="21">
        <f t="shared" si="8"/>
        <v>30.88</v>
      </c>
      <c r="BX6" s="21">
        <f t="shared" si="8"/>
        <v>34.03</v>
      </c>
      <c r="BY6" s="21">
        <f t="shared" si="8"/>
        <v>26.53</v>
      </c>
      <c r="BZ6" s="21">
        <f t="shared" si="8"/>
        <v>25.29</v>
      </c>
      <c r="CA6" s="20" t="str">
        <f>IF(CA7="","",IF(CA7="-","【-】","【"&amp;SUBSTITUTE(TEXT(CA7,"#,##0.00"),"-","△")&amp;"】"))</f>
        <v>【97.81】</v>
      </c>
      <c r="CB6" s="21" t="str">
        <f>IF(CB7="",NA(),CB7)</f>
        <v>-</v>
      </c>
      <c r="CC6" s="21">
        <f t="shared" ref="CC6:CK6" si="9">IF(CC7="",NA(),CC7)</f>
        <v>481.88</v>
      </c>
      <c r="CD6" s="21">
        <f t="shared" si="9"/>
        <v>485.48</v>
      </c>
      <c r="CE6" s="21">
        <f t="shared" si="9"/>
        <v>365.94</v>
      </c>
      <c r="CF6" s="21">
        <f t="shared" si="9"/>
        <v>347.89</v>
      </c>
      <c r="CG6" s="21" t="str">
        <f t="shared" si="9"/>
        <v>-</v>
      </c>
      <c r="CH6" s="21">
        <f t="shared" si="9"/>
        <v>525.91999999999996</v>
      </c>
      <c r="CI6" s="21">
        <f t="shared" si="9"/>
        <v>470.79</v>
      </c>
      <c r="CJ6" s="21">
        <f t="shared" si="9"/>
        <v>628.99</v>
      </c>
      <c r="CK6" s="21">
        <f t="shared" si="9"/>
        <v>617.20000000000005</v>
      </c>
      <c r="CL6" s="20" t="str">
        <f>IF(CL7="","",IF(CL7="-","【-】","【"&amp;SUBSTITUTE(TEXT(CL7,"#,##0.00"),"-","△")&amp;"】"))</f>
        <v>【138.75】</v>
      </c>
      <c r="CM6" s="21" t="str">
        <f>IF(CM7="",NA(),CM7)</f>
        <v>-</v>
      </c>
      <c r="CN6" s="21">
        <f t="shared" ref="CN6:CV6" si="10">IF(CN7="",NA(),CN7)</f>
        <v>39</v>
      </c>
      <c r="CO6" s="21">
        <f t="shared" si="10"/>
        <v>42.3</v>
      </c>
      <c r="CP6" s="21">
        <f t="shared" si="10"/>
        <v>45.6</v>
      </c>
      <c r="CQ6" s="21">
        <f t="shared" si="10"/>
        <v>51.3</v>
      </c>
      <c r="CR6" s="21" t="str">
        <f t="shared" si="10"/>
        <v>-</v>
      </c>
      <c r="CS6" s="21">
        <f t="shared" si="10"/>
        <v>41.6</v>
      </c>
      <c r="CT6" s="21">
        <f t="shared" si="10"/>
        <v>43.76</v>
      </c>
      <c r="CU6" s="21">
        <f t="shared" si="10"/>
        <v>40.72</v>
      </c>
      <c r="CV6" s="21">
        <f t="shared" si="10"/>
        <v>44.17</v>
      </c>
      <c r="CW6" s="20" t="str">
        <f>IF(CW7="","",IF(CW7="-","【-】","【"&amp;SUBSTITUTE(TEXT(CW7,"#,##0.00"),"-","△")&amp;"】"))</f>
        <v>【58.94】</v>
      </c>
      <c r="CX6" s="21" t="str">
        <f>IF(CX7="",NA(),CX7)</f>
        <v>-</v>
      </c>
      <c r="CY6" s="21">
        <f t="shared" ref="CY6:DG6" si="11">IF(CY7="",NA(),CY7)</f>
        <v>27.75</v>
      </c>
      <c r="CZ6" s="21">
        <f t="shared" si="11"/>
        <v>30.33</v>
      </c>
      <c r="DA6" s="21">
        <f t="shared" si="11"/>
        <v>30.38</v>
      </c>
      <c r="DB6" s="21">
        <f t="shared" si="11"/>
        <v>32.46</v>
      </c>
      <c r="DC6" s="21" t="str">
        <f t="shared" si="11"/>
        <v>-</v>
      </c>
      <c r="DD6" s="21">
        <f t="shared" si="11"/>
        <v>64.790000000000006</v>
      </c>
      <c r="DE6" s="21">
        <f t="shared" si="11"/>
        <v>65.75</v>
      </c>
      <c r="DF6" s="21">
        <f t="shared" si="11"/>
        <v>67.569999999999993</v>
      </c>
      <c r="DG6" s="21">
        <f t="shared" si="11"/>
        <v>68.58</v>
      </c>
      <c r="DH6" s="20" t="str">
        <f>IF(DH7="","",IF(DH7="-","【-】","【"&amp;SUBSTITUTE(TEXT(DH7,"#,##0.00"),"-","△")&amp;"】"))</f>
        <v>【95.91】</v>
      </c>
      <c r="DI6" s="21" t="str">
        <f>IF(DI7="",NA(),DI7)</f>
        <v>-</v>
      </c>
      <c r="DJ6" s="21">
        <f t="shared" ref="DJ6:DR6" si="12">IF(DJ7="",NA(),DJ7)</f>
        <v>2.68</v>
      </c>
      <c r="DK6" s="21">
        <f t="shared" si="12"/>
        <v>5.21</v>
      </c>
      <c r="DL6" s="21">
        <f t="shared" si="12"/>
        <v>7.63</v>
      </c>
      <c r="DM6" s="21">
        <f t="shared" si="12"/>
        <v>9.69</v>
      </c>
      <c r="DN6" s="21" t="str">
        <f t="shared" si="12"/>
        <v>-</v>
      </c>
      <c r="DO6" s="21">
        <f t="shared" si="12"/>
        <v>10.82</v>
      </c>
      <c r="DP6" s="21">
        <f t="shared" si="12"/>
        <v>15.36</v>
      </c>
      <c r="DQ6" s="21">
        <f t="shared" si="12"/>
        <v>13.17</v>
      </c>
      <c r="DR6" s="21">
        <f t="shared" si="12"/>
        <v>15.94</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0">
        <f t="shared" si="14"/>
        <v>0</v>
      </c>
      <c r="EL6" s="20">
        <f t="shared" si="14"/>
        <v>0</v>
      </c>
      <c r="EM6" s="21">
        <f t="shared" si="14"/>
        <v>3.35</v>
      </c>
      <c r="EN6" s="21">
        <f t="shared" si="14"/>
        <v>1.24</v>
      </c>
      <c r="EO6" s="20" t="str">
        <f>IF(EO7="","",IF(EO7="-","【-】","【"&amp;SUBSTITUTE(TEXT(EO7,"#,##0.00"),"-","△")&amp;"】"))</f>
        <v>【0.22】</v>
      </c>
    </row>
    <row r="7" spans="1:148" s="22" customFormat="1" x14ac:dyDescent="0.15">
      <c r="A7" s="14"/>
      <c r="B7" s="23">
        <v>2023</v>
      </c>
      <c r="C7" s="23">
        <v>82341</v>
      </c>
      <c r="D7" s="23">
        <v>46</v>
      </c>
      <c r="E7" s="23">
        <v>17</v>
      </c>
      <c r="F7" s="23">
        <v>1</v>
      </c>
      <c r="G7" s="23">
        <v>0</v>
      </c>
      <c r="H7" s="23" t="s">
        <v>96</v>
      </c>
      <c r="I7" s="23" t="s">
        <v>97</v>
      </c>
      <c r="J7" s="23" t="s">
        <v>98</v>
      </c>
      <c r="K7" s="23" t="s">
        <v>99</v>
      </c>
      <c r="L7" s="23" t="s">
        <v>100</v>
      </c>
      <c r="M7" s="23" t="s">
        <v>101</v>
      </c>
      <c r="N7" s="24" t="s">
        <v>102</v>
      </c>
      <c r="O7" s="24">
        <v>44.53</v>
      </c>
      <c r="P7" s="24">
        <v>8.66</v>
      </c>
      <c r="Q7" s="24">
        <v>88.81</v>
      </c>
      <c r="R7" s="24">
        <v>3740</v>
      </c>
      <c r="S7" s="24">
        <v>47018</v>
      </c>
      <c r="T7" s="24">
        <v>207.6</v>
      </c>
      <c r="U7" s="24">
        <v>226.48</v>
      </c>
      <c r="V7" s="24">
        <v>4042</v>
      </c>
      <c r="W7" s="24">
        <v>2.25</v>
      </c>
      <c r="X7" s="24">
        <v>1796.44</v>
      </c>
      <c r="Y7" s="24" t="s">
        <v>102</v>
      </c>
      <c r="Z7" s="24">
        <v>98.63</v>
      </c>
      <c r="AA7" s="24">
        <v>98.16</v>
      </c>
      <c r="AB7" s="24">
        <v>100.19</v>
      </c>
      <c r="AC7" s="24">
        <v>100.07</v>
      </c>
      <c r="AD7" s="24" t="s">
        <v>102</v>
      </c>
      <c r="AE7" s="24">
        <v>98.59</v>
      </c>
      <c r="AF7" s="24">
        <v>105.85</v>
      </c>
      <c r="AG7" s="24">
        <v>108.08</v>
      </c>
      <c r="AH7" s="24">
        <v>110.77</v>
      </c>
      <c r="AI7" s="24">
        <v>105.91</v>
      </c>
      <c r="AJ7" s="24" t="s">
        <v>102</v>
      </c>
      <c r="AK7" s="24">
        <v>0</v>
      </c>
      <c r="AL7" s="24">
        <v>0</v>
      </c>
      <c r="AM7" s="24">
        <v>0</v>
      </c>
      <c r="AN7" s="24">
        <v>0</v>
      </c>
      <c r="AO7" s="24" t="s">
        <v>102</v>
      </c>
      <c r="AP7" s="24">
        <v>79.680000000000007</v>
      </c>
      <c r="AQ7" s="24">
        <v>106.88</v>
      </c>
      <c r="AR7" s="24">
        <v>15</v>
      </c>
      <c r="AS7" s="24">
        <v>5.61</v>
      </c>
      <c r="AT7" s="24">
        <v>3.03</v>
      </c>
      <c r="AU7" s="24" t="s">
        <v>102</v>
      </c>
      <c r="AV7" s="24">
        <v>353.22</v>
      </c>
      <c r="AW7" s="24">
        <v>311.62</v>
      </c>
      <c r="AX7" s="24">
        <v>246.79</v>
      </c>
      <c r="AY7" s="24">
        <v>251.84</v>
      </c>
      <c r="AZ7" s="24" t="s">
        <v>102</v>
      </c>
      <c r="BA7" s="24">
        <v>183.7</v>
      </c>
      <c r="BB7" s="24">
        <v>157.30000000000001</v>
      </c>
      <c r="BC7" s="24">
        <v>224.97</v>
      </c>
      <c r="BD7" s="24">
        <v>189.51</v>
      </c>
      <c r="BE7" s="24">
        <v>78.430000000000007</v>
      </c>
      <c r="BF7" s="24" t="s">
        <v>102</v>
      </c>
      <c r="BG7" s="24">
        <v>0</v>
      </c>
      <c r="BH7" s="24">
        <v>0</v>
      </c>
      <c r="BI7" s="24">
        <v>0</v>
      </c>
      <c r="BJ7" s="24">
        <v>0</v>
      </c>
      <c r="BK7" s="24" t="s">
        <v>102</v>
      </c>
      <c r="BL7" s="24">
        <v>560.16</v>
      </c>
      <c r="BM7" s="24">
        <v>954.29</v>
      </c>
      <c r="BN7" s="24">
        <v>1332.23</v>
      </c>
      <c r="BO7" s="24">
        <v>1414.79</v>
      </c>
      <c r="BP7" s="24">
        <v>630.82000000000005</v>
      </c>
      <c r="BQ7" s="24" t="s">
        <v>102</v>
      </c>
      <c r="BR7" s="24">
        <v>34.93</v>
      </c>
      <c r="BS7" s="24">
        <v>34.86</v>
      </c>
      <c r="BT7" s="24">
        <v>46.63</v>
      </c>
      <c r="BU7" s="24">
        <v>49.76</v>
      </c>
      <c r="BV7" s="24" t="s">
        <v>102</v>
      </c>
      <c r="BW7" s="24">
        <v>30.88</v>
      </c>
      <c r="BX7" s="24">
        <v>34.03</v>
      </c>
      <c r="BY7" s="24">
        <v>26.53</v>
      </c>
      <c r="BZ7" s="24">
        <v>25.29</v>
      </c>
      <c r="CA7" s="24">
        <v>97.81</v>
      </c>
      <c r="CB7" s="24" t="s">
        <v>102</v>
      </c>
      <c r="CC7" s="24">
        <v>481.88</v>
      </c>
      <c r="CD7" s="24">
        <v>485.48</v>
      </c>
      <c r="CE7" s="24">
        <v>365.94</v>
      </c>
      <c r="CF7" s="24">
        <v>347.89</v>
      </c>
      <c r="CG7" s="24" t="s">
        <v>102</v>
      </c>
      <c r="CH7" s="24">
        <v>525.91999999999996</v>
      </c>
      <c r="CI7" s="24">
        <v>470.79</v>
      </c>
      <c r="CJ7" s="24">
        <v>628.99</v>
      </c>
      <c r="CK7" s="24">
        <v>617.20000000000005</v>
      </c>
      <c r="CL7" s="24">
        <v>138.75</v>
      </c>
      <c r="CM7" s="24" t="s">
        <v>102</v>
      </c>
      <c r="CN7" s="24">
        <v>39</v>
      </c>
      <c r="CO7" s="24">
        <v>42.3</v>
      </c>
      <c r="CP7" s="24">
        <v>45.6</v>
      </c>
      <c r="CQ7" s="24">
        <v>51.3</v>
      </c>
      <c r="CR7" s="24" t="s">
        <v>102</v>
      </c>
      <c r="CS7" s="24">
        <v>41.6</v>
      </c>
      <c r="CT7" s="24">
        <v>43.76</v>
      </c>
      <c r="CU7" s="24">
        <v>40.72</v>
      </c>
      <c r="CV7" s="24">
        <v>44.17</v>
      </c>
      <c r="CW7" s="24">
        <v>58.94</v>
      </c>
      <c r="CX7" s="24" t="s">
        <v>102</v>
      </c>
      <c r="CY7" s="24">
        <v>27.75</v>
      </c>
      <c r="CZ7" s="24">
        <v>30.33</v>
      </c>
      <c r="DA7" s="24">
        <v>30.38</v>
      </c>
      <c r="DB7" s="24">
        <v>32.46</v>
      </c>
      <c r="DC7" s="24" t="s">
        <v>102</v>
      </c>
      <c r="DD7" s="24">
        <v>64.790000000000006</v>
      </c>
      <c r="DE7" s="24">
        <v>65.75</v>
      </c>
      <c r="DF7" s="24">
        <v>67.569999999999993</v>
      </c>
      <c r="DG7" s="24">
        <v>68.58</v>
      </c>
      <c r="DH7" s="24">
        <v>95.91</v>
      </c>
      <c r="DI7" s="24" t="s">
        <v>102</v>
      </c>
      <c r="DJ7" s="24">
        <v>2.68</v>
      </c>
      <c r="DK7" s="24">
        <v>5.21</v>
      </c>
      <c r="DL7" s="24">
        <v>7.63</v>
      </c>
      <c r="DM7" s="24">
        <v>9.69</v>
      </c>
      <c r="DN7" s="24" t="s">
        <v>102</v>
      </c>
      <c r="DO7" s="24">
        <v>10.82</v>
      </c>
      <c r="DP7" s="24">
        <v>15.36</v>
      </c>
      <c r="DQ7" s="24">
        <v>13.17</v>
      </c>
      <c r="DR7" s="24">
        <v>15.94</v>
      </c>
      <c r="DS7" s="24">
        <v>41.09</v>
      </c>
      <c r="DT7" s="24" t="s">
        <v>102</v>
      </c>
      <c r="DU7" s="24">
        <v>0</v>
      </c>
      <c r="DV7" s="24">
        <v>0</v>
      </c>
      <c r="DW7" s="24">
        <v>0</v>
      </c>
      <c r="DX7" s="24">
        <v>0</v>
      </c>
      <c r="DY7" s="24" t="s">
        <v>102</v>
      </c>
      <c r="DZ7" s="24">
        <v>0</v>
      </c>
      <c r="EA7" s="24">
        <v>0</v>
      </c>
      <c r="EB7" s="24">
        <v>0</v>
      </c>
      <c r="EC7" s="24">
        <v>0</v>
      </c>
      <c r="ED7" s="24">
        <v>8.68</v>
      </c>
      <c r="EE7" s="24" t="s">
        <v>102</v>
      </c>
      <c r="EF7" s="24">
        <v>0</v>
      </c>
      <c r="EG7" s="24">
        <v>0</v>
      </c>
      <c r="EH7" s="24">
        <v>0</v>
      </c>
      <c r="EI7" s="24">
        <v>0</v>
      </c>
      <c r="EJ7" s="24" t="s">
        <v>102</v>
      </c>
      <c r="EK7" s="24">
        <v>0</v>
      </c>
      <c r="EL7" s="24">
        <v>0</v>
      </c>
      <c r="EM7" s="24">
        <v>3.35</v>
      </c>
      <c r="EN7" s="24">
        <v>1.24</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2025-02-03T01:46:18Z</cp:lastPrinted>
  <dcterms:created xsi:type="dcterms:W3CDTF">2025-01-24T06:59:05Z</dcterms:created>
  <dcterms:modified xsi:type="dcterms:W3CDTF">2025-02-20T07:02:53Z</dcterms:modified>
  <cp:category/>
</cp:coreProperties>
</file>