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６理財\05_公営企業関係\15_経営比較分析表\99_【依頼】経営比較分析表の分析等について\05_確認作業・確認後修正データ\01_水道（簡水含む）43\"/>
    </mc:Choice>
  </mc:AlternateContent>
  <workbookProtection workbookAlgorithmName="SHA-512" workbookHashValue="rG/hSNgw6ySjLFg4um361ULnRO/9nrvIN/5mfmolAA0IMejP1eZRobrXSLEDWhd3ScHmqlC8br+cRZQAUYSCSw==" workbookSaltValue="lDtN2o8DObieYtx9bbJqRA==" workbookSpinCount="100000" lockStructure="1"/>
  <bookViews>
    <workbookView xWindow="0" yWindow="0" windowWidth="20490" windowHeight="6780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J85" i="4"/>
  <c r="H85" i="4"/>
  <c r="G85" i="4"/>
  <c r="BB10" i="4"/>
  <c r="AT10" i="4"/>
  <c r="AL10" i="4"/>
  <c r="W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<sst xmlns="http://schemas.openxmlformats.org/spreadsheetml/2006/main" count="228" uniqueCount="113">
  <si>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</si>
  <si>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</si>
  <si>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</si>
  <si>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</si>
  <si>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</si>
  <si>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</si>
  <si>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</si>
  <si>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</si>
  <si>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</si>
  <si>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</si>
  <si>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</si>
  <si>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</si>
  <si>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</si>
  <si>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</si>
  <si>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</si>
  <si>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</si>
  <si>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</si>
  <si>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</si>
  <si>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</si>
  <si>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</si>
  <si>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</si>
  <si>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</si>
  <si>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</si>
  <si>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</si>
  <si>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</si>
  <si>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</si>
  <si>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</si>
  <si>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</si>
  <si>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</si>
  <si>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</si>
  <si>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</si>
  <si>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</si>
  <si>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</si>
  <si>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</si>
  <si>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</si>
  <si>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</si>
  <si>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</si>
  <si>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</si>
  <si>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</si>
  <si>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</si>
  <si>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</si>
  <si>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</si>
  <si>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</si>
  <si>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</si>
  <si>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</si>
  <si>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</si>
  <si>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</si>
  <si>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</si>
  <si>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</si>
  <si>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</si>
  <si>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</si>
  <si>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</si>
  <si>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</si>
  <si>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</si>
  <si>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</si>
  <si>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</si>
  <si>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</si>
  <si>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</si>
  <si>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</si>
  <si>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</si>
  <si>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</si>
  <si>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</si>
  <si>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</si>
  <si>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</si>
  <si>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</si>
  <si>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</si>
  <si>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</si>
  <si>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</si>
  <si>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</si>
  <si>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</si>
  <si>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</si>
  <si>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</si>
  <si>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</si>
  <si>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</si>
  <si>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</si>
  <si>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</si>
  <si>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</si>
  <si>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</si>
  <si>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</si>
  <si>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</si>
  <si>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</si>
  <si>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</si>
  <si>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</si>
  <si>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</si>
  <si>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</si>
  <si>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</si>
  <si>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</si>
  <si>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</si>
  <si>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</si>
  <si>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</si>
  <si>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</si>
  <si>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</si>
  <si>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</si>
  <si>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</si>
  <si>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</si>
  <si>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</si>
  <si>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</si>
  <si>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</si>
  <si>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</si>
  <si>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</si>
  <si>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</si>
  <si>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</si>
  <si>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</si>
  <si>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</si>
  <si>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</si>
  <si>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</si>
  <si>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</si>
  <si>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</si>
  <si>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</si>
  <si>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</si>
  <si>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③管路更新率は、類似団体平均値と比較すると高い数値であるが、道路改良等に併せた配水管の布設替えにより、一時的に管路の更新ペースが高くなったものである。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phoneticPr fontId="4"/>
  </si>
  <si>
    <t>　浄・配水場施設は、計画的に施設の更新を進めているが、浄水施設が建設から40年が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これらの施設更新等に多額の費用が見込まれ、財源の確保が求められる。
　今後は、策定した水道事業経営戦略に基づいて、更なる料金収入の確保、経費削減等の経営改善を図っていく必要がある。</t>
    <phoneticPr fontId="4"/>
  </si>
  <si>
    <t>①経常収支比率及び⑤料金回収率は、共に100％を超えており、類似団体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⑦施設利用率は、東日本大震災後に減少したが、類似団体平均値を上回る程度に回復してきた。水道加入率の動向や今後想定される人口減少等を踏まえ、適切な施設規模の把握が求められる。
⑧有収率は、減少傾向にある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</si>
</sst>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0.13</c:v>
                </c:pt>
                <c:pt idx="2">
                  <c:v>0.79</c:v>
                </c:pt>
                <c:pt idx="3">
                  <c:v>0.85</c:v>
                </c:pt>
                <c:pt idx="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D4A-BA88-0F7D7297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9-4D4A-BA88-0F7D7297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55.18</c:v>
                </c:pt>
                <c:pt idx="1">
                  <c:v>56.92</c:v>
                </c:pt>
                <c:pt idx="2">
                  <c:v>56.55</c:v>
                </c:pt>
                <c:pt idx="3">
                  <c:v>57.56</c:v>
                </c:pt>
                <c:pt idx="4">
                  <c:v>56.69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5-4BFA-81E6-0CE57C28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5-4BFA-81E6-0CE57C28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85.79</c:v>
                </c:pt>
                <c:pt idx="1">
                  <c:v>84.72</c:v>
                </c:pt>
                <c:pt idx="2">
                  <c:v>84.23</c:v>
                </c:pt>
                <c:pt idx="3">
                  <c:v>81.849999999999994</c:v>
                </c:pt>
                <c:pt idx="4">
                  <c:v>82.18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2-4DE7-BAE7-AF13699D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2-4DE7-BAE7-AF13699D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114.97</c:v>
                </c:pt>
                <c:pt idx="1">
                  <c:v>115.82</c:v>
                </c:pt>
                <c:pt idx="2">
                  <c:v>110.26</c:v>
                </c:pt>
                <c:pt idx="3">
                  <c:v>106.89</c:v>
                </c:pt>
                <c:pt idx="4">
                  <c:v>113.43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D-4BF8-8148-2BFA618B3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D-4BF8-8148-2BFA618B3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53.07</c:v>
                </c:pt>
                <c:pt idx="2">
                  <c:v>54.33</c:v>
                </c:pt>
                <c:pt idx="3">
                  <c:v>54.68</c:v>
                </c:pt>
                <c:pt idx="4">
                  <c:v>55.48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8-4A3A-84D7-1A43B87E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8-4A3A-84D7-1A43B87E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5.28</c:v>
                </c:pt>
                <c:pt idx="1">
                  <c:v>5.76</c:v>
                </c:pt>
                <c:pt idx="2">
                  <c:v>6.53</c:v>
                </c:pt>
                <c:pt idx="3">
                  <c:v>7.38</c:v>
                </c:pt>
                <c:pt idx="4">
                  <c:v>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5-41B2-AE9A-C593DFC6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5-41B2-AE9A-C593DFC6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E82-BB45-9AE00705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7-4E82-BB45-9AE00705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346.79</c:v>
                </c:pt>
                <c:pt idx="1">
                  <c:v>312.66000000000003</c:v>
                </c:pt>
                <c:pt idx="2">
                  <c:v>356.75</c:v>
                </c:pt>
                <c:pt idx="3">
                  <c:v>341.51</c:v>
                </c:pt>
                <c:pt idx="4">
                  <c:v>366.62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A-4792-8279-C28AE617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A-4792-8279-C28AE617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351.71</c:v>
                </c:pt>
                <c:pt idx="1">
                  <c:v>342.86</c:v>
                </c:pt>
                <c:pt idx="2">
                  <c:v>338.72</c:v>
                </c:pt>
                <c:pt idx="3">
                  <c:v>351.36</c:v>
                </c:pt>
                <c:pt idx="4">
                  <c:v>369.3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6-4B87-9010-B754EAC1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6-4B87-9010-B754EAC1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114.72</c:v>
                </c:pt>
                <c:pt idx="1">
                  <c:v>115.84</c:v>
                </c:pt>
                <c:pt idx="2">
                  <c:v>109.72</c:v>
                </c:pt>
                <c:pt idx="3">
                  <c:v>105.65</c:v>
                </c:pt>
                <c:pt idx="4">
                  <c:v>108.66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7-432A-86A6-97D7D3B7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7-432A-86A6-97D7D3B7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196.14</c:v>
                </c:pt>
                <c:pt idx="1">
                  <c:v>193.6</c:v>
                </c:pt>
                <c:pt idx="2">
                  <c:v>204.33</c:v>
                </c:pt>
                <c:pt idx="3">
                  <c:v>212.86</c:v>
                </c:pt>
                <c:pt idx="4">
                  <c:v>209.15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1-41FB-B563-95C9B36E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1-41FB-B563-95C9B36E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6" sqref="B6:AG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茨城県　茨城町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A6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30784</v>
      </c>
      <c r="AM8" s="44"/>
      <c r="AN8" s="44"/>
      <c r="AO8" s="44"/>
      <c r="AP8" s="44"/>
      <c r="AQ8" s="44"/>
      <c r="AR8" s="44"/>
      <c r="AS8" s="44"/>
      <c r="AT8" s="45">
        <f>データ!$S$6</f>
        <v>121.58</v>
      </c>
      <c r="AU8" s="46"/>
      <c r="AV8" s="46"/>
      <c r="AW8" s="46"/>
      <c r="AX8" s="46"/>
      <c r="AY8" s="46"/>
      <c r="AZ8" s="46"/>
      <c r="BA8" s="46"/>
      <c r="BB8" s="47">
        <f>データ!$T$6</f>
        <v>253.2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69.72</v>
      </c>
      <c r="J10" s="46"/>
      <c r="K10" s="46"/>
      <c r="L10" s="46"/>
      <c r="M10" s="46"/>
      <c r="N10" s="46"/>
      <c r="O10" s="80"/>
      <c r="P10" s="47">
        <f>データ!$P$6</f>
        <v>88.21</v>
      </c>
      <c r="Q10" s="47"/>
      <c r="R10" s="47"/>
      <c r="S10" s="47"/>
      <c r="T10" s="47"/>
      <c r="U10" s="47"/>
      <c r="V10" s="47"/>
      <c r="W10" s="44">
        <f>データ!$Q$6</f>
        <v>4169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26982</v>
      </c>
      <c r="AM10" s="44"/>
      <c r="AN10" s="44"/>
      <c r="AO10" s="44"/>
      <c r="AP10" s="44"/>
      <c r="AQ10" s="44"/>
      <c r="AR10" s="44"/>
      <c r="AS10" s="44"/>
      <c r="AT10" s="45">
        <f>データ!$V$6</f>
        <v>121.64</v>
      </c>
      <c r="AU10" s="46"/>
      <c r="AV10" s="46"/>
      <c r="AW10" s="46"/>
      <c r="AX10" s="46"/>
      <c r="AY10" s="46"/>
      <c r="AZ10" s="46"/>
      <c r="BA10" s="46"/>
      <c r="BB10" s="47">
        <f>データ!$W$6</f>
        <v>221.82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67q6y1b2TOai7aGI1NnQmOuYXdAA/ucoibkN07OF+lkNtBDqtw+kOYB6jAw/j7C4R80eMVaR7Pf/YbjaLyZmMA==" saltValue="d0YAOBfIFgtToN8i4uRjy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83020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茨城町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69.72</v>
      </c>
      <c r="P6" s="21">
        <f t="shared" si="3"/>
        <v>88.21</v>
      </c>
      <c r="Q6" s="21">
        <f t="shared" si="3"/>
        <v>4169</v>
      </c>
      <c r="R6" s="21">
        <f t="shared" si="3"/>
        <v>30784</v>
      </c>
      <c r="S6" s="21">
        <f t="shared" si="3"/>
        <v>121.58</v>
      </c>
      <c r="T6" s="21">
        <f t="shared" si="3"/>
        <v>253.2</v>
      </c>
      <c r="U6" s="21">
        <f t="shared" si="3"/>
        <v>26982</v>
      </c>
      <c r="V6" s="21">
        <f t="shared" si="3"/>
        <v>121.64</v>
      </c>
      <c r="W6" s="21">
        <f t="shared" si="3"/>
        <v>221.82</v>
      </c>
      <c r="X6" s="22">
        <f>IF(X7="",NA(),X7)</f>
        <v>114.97</v>
      </c>
      <c r="Y6" s="22">
        <f t="shared" ref="Y6:AG6" si="4">IF(Y7="",NA(),Y7)</f>
        <v>115.82</v>
      </c>
      <c r="Z6" s="22">
        <f t="shared" si="4"/>
        <v>110.26</v>
      </c>
      <c r="AA6" s="22">
        <f t="shared" si="4"/>
        <v>106.89</v>
      </c>
      <c r="AB6" s="22">
        <f t="shared" si="4"/>
        <v>113.43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346.79</v>
      </c>
      <c r="AU6" s="22">
        <f t="shared" ref="AU6:BC6" si="6">IF(AU7="",NA(),AU7)</f>
        <v>312.66000000000003</v>
      </c>
      <c r="AV6" s="22">
        <f t="shared" si="6"/>
        <v>356.75</v>
      </c>
      <c r="AW6" s="22">
        <f t="shared" si="6"/>
        <v>341.51</v>
      </c>
      <c r="AX6" s="22">
        <f t="shared" si="6"/>
        <v>366.62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351.71</v>
      </c>
      <c r="BF6" s="22">
        <f t="shared" ref="BF6:BN6" si="7">IF(BF7="",NA(),BF7)</f>
        <v>342.86</v>
      </c>
      <c r="BG6" s="22">
        <f t="shared" si="7"/>
        <v>338.72</v>
      </c>
      <c r="BH6" s="22">
        <f t="shared" si="7"/>
        <v>351.36</v>
      </c>
      <c r="BI6" s="22">
        <f t="shared" si="7"/>
        <v>369.3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114.72</v>
      </c>
      <c r="BQ6" s="22">
        <f t="shared" ref="BQ6:BY6" si="8">IF(BQ7="",NA(),BQ7)</f>
        <v>115.84</v>
      </c>
      <c r="BR6" s="22">
        <f t="shared" si="8"/>
        <v>109.72</v>
      </c>
      <c r="BS6" s="22">
        <f t="shared" si="8"/>
        <v>105.65</v>
      </c>
      <c r="BT6" s="22">
        <f t="shared" si="8"/>
        <v>108.66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196.14</v>
      </c>
      <c r="CB6" s="22">
        <f t="shared" ref="CB6:CJ6" si="9">IF(CB7="",NA(),CB7)</f>
        <v>193.6</v>
      </c>
      <c r="CC6" s="22">
        <f t="shared" si="9"/>
        <v>204.33</v>
      </c>
      <c r="CD6" s="22">
        <f t="shared" si="9"/>
        <v>212.86</v>
      </c>
      <c r="CE6" s="22">
        <f t="shared" si="9"/>
        <v>209.15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55.18</v>
      </c>
      <c r="CM6" s="22">
        <f t="shared" ref="CM6:CU6" si="10">IF(CM7="",NA(),CM7)</f>
        <v>56.92</v>
      </c>
      <c r="CN6" s="22">
        <f t="shared" si="10"/>
        <v>56.55</v>
      </c>
      <c r="CO6" s="22">
        <f t="shared" si="10"/>
        <v>57.56</v>
      </c>
      <c r="CP6" s="22">
        <f t="shared" si="10"/>
        <v>56.69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85.79</v>
      </c>
      <c r="CX6" s="22">
        <f t="shared" ref="CX6:DF6" si="11">IF(CX7="",NA(),CX7)</f>
        <v>84.72</v>
      </c>
      <c r="CY6" s="22">
        <f t="shared" si="11"/>
        <v>84.23</v>
      </c>
      <c r="CZ6" s="22">
        <f t="shared" si="11"/>
        <v>81.849999999999994</v>
      </c>
      <c r="DA6" s="22">
        <f t="shared" si="11"/>
        <v>82.18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52.4</v>
      </c>
      <c r="DI6" s="22">
        <f t="shared" ref="DI6:DQ6" si="12">IF(DI7="",NA(),DI7)</f>
        <v>53.07</v>
      </c>
      <c r="DJ6" s="22">
        <f t="shared" si="12"/>
        <v>54.33</v>
      </c>
      <c r="DK6" s="22">
        <f t="shared" si="12"/>
        <v>54.68</v>
      </c>
      <c r="DL6" s="22">
        <f t="shared" si="12"/>
        <v>55.48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5.28</v>
      </c>
      <c r="DT6" s="22">
        <f t="shared" ref="DT6:EB6" si="13">IF(DT7="",NA(),DT7)</f>
        <v>5.76</v>
      </c>
      <c r="DU6" s="22">
        <f t="shared" si="13"/>
        <v>6.53</v>
      </c>
      <c r="DV6" s="22">
        <f t="shared" si="13"/>
        <v>7.38</v>
      </c>
      <c r="DW6" s="22">
        <f t="shared" si="13"/>
        <v>7.51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0.51</v>
      </c>
      <c r="EE6" s="22">
        <f t="shared" ref="EE6:EM6" si="14">IF(EE7="",NA(),EE7)</f>
        <v>0.13</v>
      </c>
      <c r="EF6" s="22">
        <f t="shared" si="14"/>
        <v>0.79</v>
      </c>
      <c r="EG6" s="22">
        <f t="shared" si="14"/>
        <v>0.85</v>
      </c>
      <c r="EH6" s="22">
        <f t="shared" si="14"/>
        <v>0.56999999999999995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83020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69.72</v>
      </c>
      <c r="P7" s="25">
        <v>88.21</v>
      </c>
      <c r="Q7" s="25">
        <v>4169</v>
      </c>
      <c r="R7" s="25">
        <v>30784</v>
      </c>
      <c r="S7" s="25">
        <v>121.58</v>
      </c>
      <c r="T7" s="25">
        <v>253.2</v>
      </c>
      <c r="U7" s="25">
        <v>26982</v>
      </c>
      <c r="V7" s="25">
        <v>121.64</v>
      </c>
      <c r="W7" s="25">
        <v>221.82</v>
      </c>
      <c r="X7" s="25">
        <v>114.97</v>
      </c>
      <c r="Y7" s="25">
        <v>115.82</v>
      </c>
      <c r="Z7" s="25">
        <v>110.26</v>
      </c>
      <c r="AA7" s="25">
        <v>106.89</v>
      </c>
      <c r="AB7" s="25">
        <v>113.43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346.79</v>
      </c>
      <c r="AU7" s="25">
        <v>312.66000000000003</v>
      </c>
      <c r="AV7" s="25">
        <v>356.75</v>
      </c>
      <c r="AW7" s="25">
        <v>341.51</v>
      </c>
      <c r="AX7" s="25">
        <v>366.62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351.71</v>
      </c>
      <c r="BF7" s="25">
        <v>342.86</v>
      </c>
      <c r="BG7" s="25">
        <v>338.72</v>
      </c>
      <c r="BH7" s="25">
        <v>351.36</v>
      </c>
      <c r="BI7" s="25">
        <v>369.3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114.72</v>
      </c>
      <c r="BQ7" s="25">
        <v>115.84</v>
      </c>
      <c r="BR7" s="25">
        <v>109.72</v>
      </c>
      <c r="BS7" s="25">
        <v>105.65</v>
      </c>
      <c r="BT7" s="25">
        <v>108.66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196.14</v>
      </c>
      <c r="CB7" s="25">
        <v>193.6</v>
      </c>
      <c r="CC7" s="25">
        <v>204.33</v>
      </c>
      <c r="CD7" s="25">
        <v>212.86</v>
      </c>
      <c r="CE7" s="25">
        <v>209.15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55.18</v>
      </c>
      <c r="CM7" s="25">
        <v>56.92</v>
      </c>
      <c r="CN7" s="25">
        <v>56.55</v>
      </c>
      <c r="CO7" s="25">
        <v>57.56</v>
      </c>
      <c r="CP7" s="25">
        <v>56.69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85.79</v>
      </c>
      <c r="CX7" s="25">
        <v>84.72</v>
      </c>
      <c r="CY7" s="25">
        <v>84.23</v>
      </c>
      <c r="CZ7" s="25">
        <v>81.849999999999994</v>
      </c>
      <c r="DA7" s="25">
        <v>82.18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52.4</v>
      </c>
      <c r="DI7" s="25">
        <v>53.07</v>
      </c>
      <c r="DJ7" s="25">
        <v>54.33</v>
      </c>
      <c r="DK7" s="25">
        <v>54.68</v>
      </c>
      <c r="DL7" s="25">
        <v>55.48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5.28</v>
      </c>
      <c r="DT7" s="25">
        <v>5.76</v>
      </c>
      <c r="DU7" s="25">
        <v>6.53</v>
      </c>
      <c r="DV7" s="25">
        <v>7.38</v>
      </c>
      <c r="DW7" s="25">
        <v>7.51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0.51</v>
      </c>
      <c r="EE7" s="25">
        <v>0.13</v>
      </c>
      <c r="EF7" s="25">
        <v>0.79</v>
      </c>
      <c r="EG7" s="25">
        <v>0.85</v>
      </c>
      <c r="EH7" s="25">
        <v>0.56999999999999995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2025-02-06T00:17:01Z</cp:lastPrinted>
  <dcterms:created xsi:type="dcterms:W3CDTF">2025-01-24T06:45:58Z</dcterms:created>
  <dcterms:modified xsi:type="dcterms:W3CDTF">2025-02-18T01:03:47Z</dcterms:modified>
  <cp:category/>
</cp:coreProperties>
</file>