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IxzWId9SQ048EvNIZIp7ZsC9Cuxyrcgr1wXsQ7i9FiaMfp2DGCinUi9WLtLHiv96H7z84ufXTOzBz63oP3EaVQ==" workbookSaltValue="jL24jG0va58agKLmnCsP7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<sst xmlns="http://schemas.openxmlformats.org/spreadsheetml/2006/main" count="320" uniqueCount="114">
  <si>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</si>
  <si>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</si>
  <si>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</si>
  <si>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</si>
  <si>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</si>
  <si>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</si>
  <si>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</si>
  <si>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</si>
  <si>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</si>
  <si>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</si>
  <si>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</si>
  <si>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</si>
  <si>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</si>
  <si>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</si>
  <si>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</si>
  <si>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</si>
  <si>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</si>
  <si>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</si>
  <si>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</si>
  <si>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</si>
  <si>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</si>
  <si>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</si>
  <si>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</si>
  <si>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</si>
  <si>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</si>
  <si>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</si>
  <si>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</si>
  <si>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</si>
  <si>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</si>
  <si>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</si>
  <si>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</si>
  <si>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</si>
  <si>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</si>
  <si>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</si>
  <si>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</si>
  <si>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</si>
  <si>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</si>
  <si>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</si>
  <si>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</si>
  <si>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</si>
  <si>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</si>
  <si>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</si>
  <si>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</si>
  <si>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</si>
  <si>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</si>
  <si>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</si>
  <si>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</si>
  <si>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</si>
  <si>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</si>
  <si>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</si>
  <si>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</si>
  <si>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</si>
  <si>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</si>
  <si>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</si>
  <si>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</si>
  <si>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</si>
  <si>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　特定環境保全公共下水道事業は、各指標について改善が必要な運営体制であると考えられる。
　今後の人口減少等の経営環境の悪化を踏まえ、公共下水道と合わせた経営改善を進めるとともに、広域化・共同化事業として、農業集落排水事業の統合や流域下水道への接続など下水道事業全体の運営効率化の検討を進める。</t>
    <rPh sb="1" eb="3">
      <t>トクテイ</t>
    </rPh>
    <rPh sb="3" eb="5">
      <t>カンキョウ</t>
    </rPh>
    <rPh sb="5" eb="7">
      <t>ホゼン</t>
    </rPh>
    <rPh sb="23" eb="25">
      <t>カイゼン</t>
    </rPh>
    <rPh sb="26" eb="28">
      <t>ヒツヨウ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</si>
  <si>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</si>
  <si>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</si>
  <si>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</si>
  <si>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</si>
  <si>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</si>
  <si>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</si>
  <si>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</si>
  <si>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</si>
  <si>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</si>
  <si>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</si>
  <si>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</si>
  <si>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</si>
  <si>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</si>
  <si>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</si>
  <si>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</si>
  <si>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</si>
  <si>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</si>
  <si>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</si>
  <si>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</si>
  <si>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</si>
  <si>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</si>
  <si>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</si>
  <si>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</si>
  <si>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</si>
  <si>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</si>
  <si>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</si>
  <si>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</si>
  <si>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</si>
  <si>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</si>
  <si>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</si>
  <si>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</si>
  <si>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</si>
  <si>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</si>
  <si>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</si>
  <si>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</si>
  <si>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</si>
  <si>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</si>
  <si>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</si>
  <si>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</si>
  <si>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</si>
  <si>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五霞町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</si>
  <si>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</si>
  <si>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</si>
  <si>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</si>
  <si>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</si>
  <si>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</si>
  <si>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</si>
  <si>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</si>
  <si>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</si>
  <si>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</si>
  <si>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</si>
  <si>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</si>
  <si>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</si>
  <si>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</si>
  <si>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</si>
  <si>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①有形固定資産減価償却率は、法適用化後1年目であり、類似団体平均値よりも低い水準となっている。
②管渠老朽化比率は、法定耐用年数を超えた管渠が存在しないため0%である。
③管渠改善率は0%であるが、令和2年度に策定、令和5年度に更新したストックマネジメント計画に基づき、定期的な点検や修繕により長寿命化に努める必要がある。</t>
  </si>
  <si>
    <t>①経常収支比率は、使用料収入や一般会計繰入金等の収益で維持管理費や企業債利息を賄えており100%を超えているが、一般会計繰入金に依存している。
②累積欠損比率は0%であるが、一般会計繰入金に依存している。
③流動比率は、類似団体平均値を下回っており、短期的な支払能力を高めるため、内部留保資金を確保する必要がある。
④企業債残高対事業規模比率は、企業債償還金の全額を一般会計が負担することとなっているため、比率は0%となっている。
⑤経費回収率は、類似団体平均値を超えているが、100%を下回っており、使用料収入の確保と維持管理費の削減に努める必要がある。
⑥汚水処理原価は、類似団体平均値を下回っているが、経費回収率が100%を下回っているため、維持管理費の削減に努める必要がある。
⑧水洗化比率は、類似団体平均値を下回っているため、普及促進活動を行い、水洗化率向上に努める。</t>
    <rPh sb="114" eb="117">
      <t>ヘイキンチ</t>
    </rPh>
    <rPh sb="118" eb="120">
      <t>シタマワ</t>
    </rPh>
    <rPh sb="125" eb="128">
      <t>タンキテキ</t>
    </rPh>
    <rPh sb="129" eb="131">
      <t>シハラ</t>
    </rPh>
    <rPh sb="131" eb="133">
      <t>ノウリョク</t>
    </rPh>
    <rPh sb="134" eb="135">
      <t>タカ</t>
    </rPh>
    <rPh sb="140" eb="142">
      <t>ナイブ</t>
    </rPh>
    <rPh sb="142" eb="144">
      <t>リュウホ</t>
    </rPh>
    <rPh sb="144" eb="146">
      <t>シキン</t>
    </rPh>
    <rPh sb="147" eb="149">
      <t>カクホ</t>
    </rPh>
    <rPh sb="151" eb="153">
      <t>ヒツヨウ</t>
    </rPh>
    <rPh sb="359" eb="361">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</si>
</sst>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quot;#,##0.00"/>
    <numFmt numFmtId="178" formatCode="#,##0.00;&quot;△&quot;#,##0.00;&quot;-&quot;"/>
    <numFmt numFmtId="179" formatCode="#,##0;&quot;△&quot;#,##0"/>
    <numFmt numFmtId="180"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73-44CB-9ED4-6300FE828C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4873-44CB-9ED4-6300FE828C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D-487B-AD2F-BECD085846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963D-487B-AD2F-BECD085846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60.57</c:v>
                </c:pt>
              </c:numCache>
            </c:numRef>
          </c:val>
          <c:extLst>
            <c:ext xmlns:c16="http://schemas.microsoft.com/office/drawing/2014/chart" uri="{C3380CC4-5D6E-409C-BE32-E72D297353CC}">
              <c16:uniqueId val="{00000000-5AE9-45D2-B4AE-B70FE34BCE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5AE9-45D2-B4AE-B70FE34BCE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100.14</c:v>
                </c:pt>
              </c:numCache>
            </c:numRef>
          </c:val>
          <c:extLst>
            <c:ext xmlns:c16="http://schemas.microsoft.com/office/drawing/2014/chart" uri="{C3380CC4-5D6E-409C-BE32-E72D297353CC}">
              <c16:uniqueId val="{00000000-69E0-4C82-A439-5B0D0D8514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69E0-4C82-A439-5B0D0D8514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7006-4859-ACD8-8A343216DD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7006-4859-ACD8-8A343216DD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BB-43BE-9051-C6F028F7D9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AABB-43BE-9051-C6F028F7D9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7E-47D5-86ED-20768880A0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9A7E-47D5-86ED-20768880A0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2.13</c:v>
                </c:pt>
              </c:numCache>
            </c:numRef>
          </c:val>
          <c:extLst>
            <c:ext xmlns:c16="http://schemas.microsoft.com/office/drawing/2014/chart" uri="{C3380CC4-5D6E-409C-BE32-E72D297353CC}">
              <c16:uniqueId val="{00000000-2DB1-4232-BDD8-1F83AC7B3C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2DB1-4232-BDD8-1F83AC7B3C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599-45E3-9BA4-23CBB3E00E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4599-45E3-9BA4-23CBB3E00E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93.1</c:v>
                </c:pt>
              </c:numCache>
            </c:numRef>
          </c:val>
          <c:extLst>
            <c:ext xmlns:c16="http://schemas.microsoft.com/office/drawing/2014/chart" uri="{C3380CC4-5D6E-409C-BE32-E72D297353CC}">
              <c16:uniqueId val="{00000000-99DD-42D8-971A-9762C9D55C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99DD-42D8-971A-9762C9D55C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160.43</c:v>
                </c:pt>
              </c:numCache>
            </c:numRef>
          </c:val>
          <c:extLst>
            <c:ext xmlns:c16="http://schemas.microsoft.com/office/drawing/2014/chart" uri="{C3380CC4-5D6E-409C-BE32-E72D297353CC}">
              <c16:uniqueId val="{00000000-A5B2-4639-B5FF-332001FCBC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A5B2-4639-B5FF-332001FCBC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五霞町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17</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18</v>
      </c>
      <c r="AM7" s="29"/>
      <c r="AN7" s="29"/>
      <c r="AO7" s="29"/>
      <c r="AP7" s="29"/>
      <c r="AQ7" s="29"/>
      <c r="AR7" s="29"/>
      <c r="AS7" s="29"/>
      <c r="AT7" s="29" t="s">
        <v>14</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D2</v>
      </c>
      <c r="X8" s="33"/>
      <c r="Y8" s="33"/>
      <c r="Z8" s="33"/>
      <c r="AA8" s="33"/>
      <c r="AB8" s="33"/>
      <c r="AC8" s="33"/>
      <c r="AD8" s="34" t="str">
        <f>データ!$M$6</f>
        <v>非設置</v>
      </c>
      <c r="AE8" s="34"/>
      <c r="AF8" s="34"/>
      <c r="AG8" s="34"/>
      <c r="AH8" s="34"/>
      <c r="AI8" s="34"/>
      <c r="AJ8" s="34"/>
      <c r="AK8" s="3"/>
      <c r="AL8" s="35">
        <f>データ!S6</f>
        <v>8063</v>
      </c>
      <c r="AM8" s="35"/>
      <c r="AN8" s="35"/>
      <c r="AO8" s="35"/>
      <c r="AP8" s="35"/>
      <c r="AQ8" s="35"/>
      <c r="AR8" s="35"/>
      <c r="AS8" s="35"/>
      <c r="AT8" s="36">
        <f>データ!T6</f>
        <v>23.11</v>
      </c>
      <c r="AU8" s="36"/>
      <c r="AV8" s="36"/>
      <c r="AW8" s="36"/>
      <c r="AX8" s="36"/>
      <c r="AY8" s="36"/>
      <c r="AZ8" s="36"/>
      <c r="BA8" s="36"/>
      <c r="BB8" s="36">
        <f>データ!U6</f>
        <v>348.9</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15">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52.46</v>
      </c>
      <c r="J10" s="36"/>
      <c r="K10" s="36"/>
      <c r="L10" s="36"/>
      <c r="M10" s="36"/>
      <c r="N10" s="36"/>
      <c r="O10" s="36"/>
      <c r="P10" s="36">
        <f>データ!P6</f>
        <v>36.24</v>
      </c>
      <c r="Q10" s="36"/>
      <c r="R10" s="36"/>
      <c r="S10" s="36"/>
      <c r="T10" s="36"/>
      <c r="U10" s="36"/>
      <c r="V10" s="36"/>
      <c r="W10" s="36">
        <f>データ!Q6</f>
        <v>89.04</v>
      </c>
      <c r="X10" s="36"/>
      <c r="Y10" s="36"/>
      <c r="Z10" s="36"/>
      <c r="AA10" s="36"/>
      <c r="AB10" s="36"/>
      <c r="AC10" s="36"/>
      <c r="AD10" s="35">
        <f>データ!R6</f>
        <v>2970</v>
      </c>
      <c r="AE10" s="35"/>
      <c r="AF10" s="35"/>
      <c r="AG10" s="35"/>
      <c r="AH10" s="35"/>
      <c r="AI10" s="35"/>
      <c r="AJ10" s="35"/>
      <c r="AK10" s="2"/>
      <c r="AL10" s="35">
        <f>データ!V6</f>
        <v>2909</v>
      </c>
      <c r="AM10" s="35"/>
      <c r="AN10" s="35"/>
      <c r="AO10" s="35"/>
      <c r="AP10" s="35"/>
      <c r="AQ10" s="35"/>
      <c r="AR10" s="35"/>
      <c r="AS10" s="35"/>
      <c r="AT10" s="36">
        <f>データ!W6</f>
        <v>2</v>
      </c>
      <c r="AU10" s="36"/>
      <c r="AV10" s="36"/>
      <c r="AW10" s="36"/>
      <c r="AX10" s="36"/>
      <c r="AY10" s="36"/>
      <c r="AZ10" s="36"/>
      <c r="BA10" s="36"/>
      <c r="BB10" s="36">
        <f>データ!X6</f>
        <v>1454.5</v>
      </c>
      <c r="BC10" s="36"/>
      <c r="BD10" s="36"/>
      <c r="BE10" s="36"/>
      <c r="BF10" s="36"/>
      <c r="BG10" s="36"/>
      <c r="BH10" s="36"/>
      <c r="BI10" s="36"/>
      <c r="BJ10" s="2"/>
      <c r="BK10" s="2"/>
      <c r="BL10" s="45" t="s">
        <v>36</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56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44</v>
      </c>
      <c r="C84" s="6"/>
      <c r="D84" s="6"/>
      <c r="E84" s="6" t="s">
        <v>46</v>
      </c>
      <c r="F84" s="6" t="s">
        <v>47</v>
      </c>
      <c r="G84" s="6" t="s">
        <v>48</v>
      </c>
      <c r="H84" s="6" t="s">
        <v>41</v>
      </c>
      <c r="I84" s="6" t="s">
        <v>11</v>
      </c>
      <c r="J84" s="6" t="s">
        <v>49</v>
      </c>
      <c r="K84" s="6" t="s">
        <v>50</v>
      </c>
      <c r="L84" s="6" t="s">
        <v>4</v>
      </c>
      <c r="M84" s="6" t="s">
        <v>34</v>
      </c>
      <c r="N84" s="6" t="s">
        <v>52</v>
      </c>
      <c r="O84" s="6" t="s">
        <v>54</v>
      </c>
    </row>
    <row r="85" spans="1:78" hidden="1" x14ac:dyDescent="0.15">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8smRQDvzsu1XCa/NKDym52+uess+isJJ3/zHRA/QitMCqYYYXKB/VKaa0/uJ1LXfPqOx9W5SPrzeglL4eXcYNQ==" saltValue="4383f0ygAXtzPVtNIe8gJ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2</v>
      </c>
      <c r="C3" s="16" t="s">
        <v>59</v>
      </c>
      <c r="D3" s="16" t="s">
        <v>60</v>
      </c>
      <c r="E3" s="16" t="s">
        <v>7</v>
      </c>
      <c r="F3" s="16" t="s">
        <v>6</v>
      </c>
      <c r="G3" s="16" t="s">
        <v>26</v>
      </c>
      <c r="H3" s="73" t="s">
        <v>61</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62</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64</v>
      </c>
      <c r="BG4" s="72"/>
      <c r="BH4" s="72"/>
      <c r="BI4" s="72"/>
      <c r="BJ4" s="72"/>
      <c r="BK4" s="72"/>
      <c r="BL4" s="72"/>
      <c r="BM4" s="72"/>
      <c r="BN4" s="72"/>
      <c r="BO4" s="72"/>
      <c r="BP4" s="72"/>
      <c r="BQ4" s="72" t="s">
        <v>0</v>
      </c>
      <c r="BR4" s="72"/>
      <c r="BS4" s="72"/>
      <c r="BT4" s="72"/>
      <c r="BU4" s="72"/>
      <c r="BV4" s="72"/>
      <c r="BW4" s="72"/>
      <c r="BX4" s="72"/>
      <c r="BY4" s="72"/>
      <c r="BZ4" s="72"/>
      <c r="CA4" s="72"/>
      <c r="CB4" s="72" t="s">
        <v>63</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37</v>
      </c>
      <c r="DU4" s="72"/>
      <c r="DV4" s="72"/>
      <c r="DW4" s="72"/>
      <c r="DX4" s="72"/>
      <c r="DY4" s="72"/>
      <c r="DZ4" s="72"/>
      <c r="EA4" s="72"/>
      <c r="EB4" s="72"/>
      <c r="EC4" s="72"/>
      <c r="ED4" s="72"/>
      <c r="EE4" s="72" t="s">
        <v>69</v>
      </c>
      <c r="EF4" s="72"/>
      <c r="EG4" s="72"/>
      <c r="EH4" s="72"/>
      <c r="EI4" s="72"/>
      <c r="EJ4" s="72"/>
      <c r="EK4" s="72"/>
      <c r="EL4" s="72"/>
      <c r="EM4" s="72"/>
      <c r="EN4" s="72"/>
      <c r="EO4" s="72"/>
    </row>
    <row r="5" spans="1:148" x14ac:dyDescent="0.15">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79</v>
      </c>
      <c r="S5" s="22" t="s">
        <v>80</v>
      </c>
      <c r="T5" s="22" t="s">
        <v>81</v>
      </c>
      <c r="U5" s="22" t="s">
        <v>65</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44</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8" s="13" customFormat="1" x14ac:dyDescent="0.15">
      <c r="A6" s="14" t="s">
        <v>96</v>
      </c>
      <c r="B6" s="19">
        <f t="shared" ref="B6:X6" si="1">B7</f>
        <v>2023</v>
      </c>
      <c r="C6" s="19">
        <f t="shared" si="1"/>
        <v>85421</v>
      </c>
      <c r="D6" s="19">
        <f t="shared" si="1"/>
        <v>46</v>
      </c>
      <c r="E6" s="19">
        <f t="shared" si="1"/>
        <v>17</v>
      </c>
      <c r="F6" s="19">
        <f t="shared" si="1"/>
        <v>4</v>
      </c>
      <c r="G6" s="19">
        <f t="shared" si="1"/>
        <v>0</v>
      </c>
      <c r="H6" s="19" t="str">
        <f t="shared" si="1"/>
        <v>茨城県　五霞町</v>
      </c>
      <c r="I6" s="19" t="str">
        <f t="shared" si="1"/>
        <v>法適用</v>
      </c>
      <c r="J6" s="19" t="str">
        <f t="shared" si="1"/>
        <v>下水道事業</v>
      </c>
      <c r="K6" s="19" t="str">
        <f t="shared" si="1"/>
        <v>特定環境保全公共下水道</v>
      </c>
      <c r="L6" s="19" t="str">
        <f t="shared" si="1"/>
        <v>D2</v>
      </c>
      <c r="M6" s="19" t="str">
        <f t="shared" si="1"/>
        <v>非設置</v>
      </c>
      <c r="N6" s="23" t="str">
        <f t="shared" si="1"/>
        <v>-</v>
      </c>
      <c r="O6" s="23">
        <f t="shared" si="1"/>
        <v>52.46</v>
      </c>
      <c r="P6" s="23">
        <f t="shared" si="1"/>
        <v>36.24</v>
      </c>
      <c r="Q6" s="23">
        <f t="shared" si="1"/>
        <v>89.04</v>
      </c>
      <c r="R6" s="23">
        <f t="shared" si="1"/>
        <v>2970</v>
      </c>
      <c r="S6" s="23">
        <f t="shared" si="1"/>
        <v>8063</v>
      </c>
      <c r="T6" s="23">
        <f t="shared" si="1"/>
        <v>23.11</v>
      </c>
      <c r="U6" s="23">
        <f t="shared" si="1"/>
        <v>348.9</v>
      </c>
      <c r="V6" s="23">
        <f t="shared" si="1"/>
        <v>2909</v>
      </c>
      <c r="W6" s="23">
        <f t="shared" si="1"/>
        <v>2</v>
      </c>
      <c r="X6" s="23">
        <f t="shared" si="1"/>
        <v>1454.5</v>
      </c>
      <c r="Y6" s="27" t="str">
        <f t="shared" ref="Y6:AH6" si="2">IF(Y7="",NA(),Y7)</f>
        <v>-</v>
      </c>
      <c r="Z6" s="27" t="str">
        <f t="shared" si="2"/>
        <v>-</v>
      </c>
      <c r="AA6" s="27" t="str">
        <f t="shared" si="2"/>
        <v>-</v>
      </c>
      <c r="AB6" s="27" t="str">
        <f t="shared" si="2"/>
        <v>-</v>
      </c>
      <c r="AC6" s="27">
        <f t="shared" si="2"/>
        <v>100.14</v>
      </c>
      <c r="AD6" s="27" t="str">
        <f t="shared" si="2"/>
        <v>-</v>
      </c>
      <c r="AE6" s="27" t="str">
        <f t="shared" si="2"/>
        <v>-</v>
      </c>
      <c r="AF6" s="27" t="str">
        <f t="shared" si="2"/>
        <v>-</v>
      </c>
      <c r="AG6" s="27" t="str">
        <f t="shared" si="2"/>
        <v>-</v>
      </c>
      <c r="AH6" s="27">
        <f t="shared" si="2"/>
        <v>107.11</v>
      </c>
      <c r="AI6" s="23" t="str">
        <f>IF(AI7="","",IF(AI7="-","【-】","【"&amp;SUBSTITUTE(TEXT(AI7,"#,##0.00"),"-","△")&amp;"】"))</f>
        <v>【105.09】</v>
      </c>
      <c r="AJ6" s="27" t="str">
        <f t="shared" ref="AJ6:AS6" si="3">IF(AJ7="",NA(),AJ7)</f>
        <v>-</v>
      </c>
      <c r="AK6" s="27" t="str">
        <f t="shared" si="3"/>
        <v>-</v>
      </c>
      <c r="AL6" s="27" t="str">
        <f t="shared" si="3"/>
        <v>-</v>
      </c>
      <c r="AM6" s="27" t="str">
        <f t="shared" si="3"/>
        <v>-</v>
      </c>
      <c r="AN6" s="23">
        <f t="shared" si="3"/>
        <v>0</v>
      </c>
      <c r="AO6" s="27" t="str">
        <f t="shared" si="3"/>
        <v>-</v>
      </c>
      <c r="AP6" s="27" t="str">
        <f t="shared" si="3"/>
        <v>-</v>
      </c>
      <c r="AQ6" s="27" t="str">
        <f t="shared" si="3"/>
        <v>-</v>
      </c>
      <c r="AR6" s="27" t="str">
        <f t="shared" si="3"/>
        <v>-</v>
      </c>
      <c r="AS6" s="27">
        <f t="shared" si="3"/>
        <v>69.540000000000006</v>
      </c>
      <c r="AT6" s="23" t="str">
        <f>IF(AT7="","",IF(AT7="-","【-】","【"&amp;SUBSTITUTE(TEXT(AT7,"#,##0.00"),"-","△")&amp;"】"))</f>
        <v>【65.73】</v>
      </c>
      <c r="AU6" s="27" t="str">
        <f t="shared" ref="AU6:BD6" si="4">IF(AU7="",NA(),AU7)</f>
        <v>-</v>
      </c>
      <c r="AV6" s="27" t="str">
        <f t="shared" si="4"/>
        <v>-</v>
      </c>
      <c r="AW6" s="27" t="str">
        <f t="shared" si="4"/>
        <v>-</v>
      </c>
      <c r="AX6" s="27" t="str">
        <f t="shared" si="4"/>
        <v>-</v>
      </c>
      <c r="AY6" s="27">
        <f t="shared" si="4"/>
        <v>2.13</v>
      </c>
      <c r="AZ6" s="27" t="str">
        <f t="shared" si="4"/>
        <v>-</v>
      </c>
      <c r="BA6" s="27" t="str">
        <f t="shared" si="4"/>
        <v>-</v>
      </c>
      <c r="BB6" s="27" t="str">
        <f t="shared" si="4"/>
        <v>-</v>
      </c>
      <c r="BC6" s="27" t="str">
        <f t="shared" si="4"/>
        <v>-</v>
      </c>
      <c r="BD6" s="27">
        <f t="shared" si="4"/>
        <v>50.63</v>
      </c>
      <c r="BE6" s="23" t="str">
        <f>IF(BE7="","",IF(BE7="-","【-】","【"&amp;SUBSTITUTE(TEXT(BE7,"#,##0.00"),"-","△")&amp;"】"))</f>
        <v>【48.91】</v>
      </c>
      <c r="BF6" s="27" t="str">
        <f t="shared" ref="BF6:BO6" si="5">IF(BF7="",NA(),BF7)</f>
        <v>-</v>
      </c>
      <c r="BG6" s="27" t="str">
        <f t="shared" si="5"/>
        <v>-</v>
      </c>
      <c r="BH6" s="27" t="str">
        <f t="shared" si="5"/>
        <v>-</v>
      </c>
      <c r="BI6" s="27" t="str">
        <f t="shared" si="5"/>
        <v>-</v>
      </c>
      <c r="BJ6" s="23">
        <f t="shared" si="5"/>
        <v>0</v>
      </c>
      <c r="BK6" s="27" t="str">
        <f t="shared" si="5"/>
        <v>-</v>
      </c>
      <c r="BL6" s="27" t="str">
        <f t="shared" si="5"/>
        <v>-</v>
      </c>
      <c r="BM6" s="27" t="str">
        <f t="shared" si="5"/>
        <v>-</v>
      </c>
      <c r="BN6" s="27" t="str">
        <f t="shared" si="5"/>
        <v>-</v>
      </c>
      <c r="BO6" s="27">
        <f t="shared" si="5"/>
        <v>1168.69</v>
      </c>
      <c r="BP6" s="23" t="str">
        <f>IF(BP7="","",IF(BP7="-","【-】","【"&amp;SUBSTITUTE(TEXT(BP7,"#,##0.00"),"-","△")&amp;"】"))</f>
        <v>【1,156.82】</v>
      </c>
      <c r="BQ6" s="27" t="str">
        <f t="shared" ref="BQ6:BZ6" si="6">IF(BQ7="",NA(),BQ7)</f>
        <v>-</v>
      </c>
      <c r="BR6" s="27" t="str">
        <f t="shared" si="6"/>
        <v>-</v>
      </c>
      <c r="BS6" s="27" t="str">
        <f t="shared" si="6"/>
        <v>-</v>
      </c>
      <c r="BT6" s="27" t="str">
        <f t="shared" si="6"/>
        <v>-</v>
      </c>
      <c r="BU6" s="27">
        <f t="shared" si="6"/>
        <v>93.1</v>
      </c>
      <c r="BV6" s="27" t="str">
        <f t="shared" si="6"/>
        <v>-</v>
      </c>
      <c r="BW6" s="27" t="str">
        <f t="shared" si="6"/>
        <v>-</v>
      </c>
      <c r="BX6" s="27" t="str">
        <f t="shared" si="6"/>
        <v>-</v>
      </c>
      <c r="BY6" s="27" t="str">
        <f t="shared" si="6"/>
        <v>-</v>
      </c>
      <c r="BZ6" s="27">
        <f t="shared" si="6"/>
        <v>70.709999999999994</v>
      </c>
      <c r="CA6" s="23" t="str">
        <f>IF(CA7="","",IF(CA7="-","【-】","【"&amp;SUBSTITUTE(TEXT(CA7,"#,##0.00"),"-","△")&amp;"】"))</f>
        <v>【75.33】</v>
      </c>
      <c r="CB6" s="27" t="str">
        <f t="shared" ref="CB6:CK6" si="7">IF(CB7="",NA(),CB7)</f>
        <v>-</v>
      </c>
      <c r="CC6" s="27" t="str">
        <f t="shared" si="7"/>
        <v>-</v>
      </c>
      <c r="CD6" s="27" t="str">
        <f t="shared" si="7"/>
        <v>-</v>
      </c>
      <c r="CE6" s="27" t="str">
        <f t="shared" si="7"/>
        <v>-</v>
      </c>
      <c r="CF6" s="27">
        <f t="shared" si="7"/>
        <v>160.43</v>
      </c>
      <c r="CG6" s="27" t="str">
        <f t="shared" si="7"/>
        <v>-</v>
      </c>
      <c r="CH6" s="27" t="str">
        <f t="shared" si="7"/>
        <v>-</v>
      </c>
      <c r="CI6" s="27" t="str">
        <f t="shared" si="7"/>
        <v>-</v>
      </c>
      <c r="CJ6" s="27" t="str">
        <f t="shared" si="7"/>
        <v>-</v>
      </c>
      <c r="CK6" s="27">
        <f t="shared" si="7"/>
        <v>233.15</v>
      </c>
      <c r="CL6" s="23" t="str">
        <f>IF(CL7="","",IF(CL7="-","【-】","【"&amp;SUBSTITUTE(TEXT(CL7,"#,##0.00"),"-","△")&amp;"】"))</f>
        <v>【215.73】</v>
      </c>
      <c r="CM6" s="27" t="str">
        <f t="shared" ref="CM6:CV6" si="8">IF(CM7="",NA(),CM7)</f>
        <v>-</v>
      </c>
      <c r="CN6" s="27" t="str">
        <f t="shared" si="8"/>
        <v>-</v>
      </c>
      <c r="CO6" s="27" t="str">
        <f t="shared" si="8"/>
        <v>-</v>
      </c>
      <c r="CP6" s="27" t="str">
        <f t="shared" si="8"/>
        <v>-</v>
      </c>
      <c r="CQ6" s="27" t="str">
        <f t="shared" si="8"/>
        <v>-</v>
      </c>
      <c r="CR6" s="27" t="str">
        <f t="shared" si="8"/>
        <v>-</v>
      </c>
      <c r="CS6" s="27" t="str">
        <f t="shared" si="8"/>
        <v>-</v>
      </c>
      <c r="CT6" s="27" t="str">
        <f t="shared" si="8"/>
        <v>-</v>
      </c>
      <c r="CU6" s="27" t="str">
        <f t="shared" si="8"/>
        <v>-</v>
      </c>
      <c r="CV6" s="27">
        <f t="shared" si="8"/>
        <v>42.09</v>
      </c>
      <c r="CW6" s="23" t="str">
        <f>IF(CW7="","",IF(CW7="-","【-】","【"&amp;SUBSTITUTE(TEXT(CW7,"#,##0.00"),"-","△")&amp;"】"))</f>
        <v>【43.28】</v>
      </c>
      <c r="CX6" s="27" t="str">
        <f t="shared" ref="CX6:DG6" si="9">IF(CX7="",NA(),CX7)</f>
        <v>-</v>
      </c>
      <c r="CY6" s="27" t="str">
        <f t="shared" si="9"/>
        <v>-</v>
      </c>
      <c r="CZ6" s="27" t="str">
        <f t="shared" si="9"/>
        <v>-</v>
      </c>
      <c r="DA6" s="27" t="str">
        <f t="shared" si="9"/>
        <v>-</v>
      </c>
      <c r="DB6" s="27">
        <f t="shared" si="9"/>
        <v>60.57</v>
      </c>
      <c r="DC6" s="27" t="str">
        <f t="shared" si="9"/>
        <v>-</v>
      </c>
      <c r="DD6" s="27" t="str">
        <f t="shared" si="9"/>
        <v>-</v>
      </c>
      <c r="DE6" s="27" t="str">
        <f t="shared" si="9"/>
        <v>-</v>
      </c>
      <c r="DF6" s="27" t="str">
        <f t="shared" si="9"/>
        <v>-</v>
      </c>
      <c r="DG6" s="27">
        <f t="shared" si="9"/>
        <v>84.73</v>
      </c>
      <c r="DH6" s="23" t="str">
        <f>IF(DH7="","",IF(DH7="-","【-】","【"&amp;SUBSTITUTE(TEXT(DH7,"#,##0.00"),"-","△")&amp;"】"))</f>
        <v>【86.21】</v>
      </c>
      <c r="DI6" s="27" t="str">
        <f t="shared" ref="DI6:DR6" si="10">IF(DI7="",NA(),DI7)</f>
        <v>-</v>
      </c>
      <c r="DJ6" s="27" t="str">
        <f t="shared" si="10"/>
        <v>-</v>
      </c>
      <c r="DK6" s="27" t="str">
        <f t="shared" si="10"/>
        <v>-</v>
      </c>
      <c r="DL6" s="27" t="str">
        <f t="shared" si="10"/>
        <v>-</v>
      </c>
      <c r="DM6" s="27">
        <f t="shared" si="10"/>
        <v>3.33</v>
      </c>
      <c r="DN6" s="27" t="str">
        <f t="shared" si="10"/>
        <v>-</v>
      </c>
      <c r="DO6" s="27" t="str">
        <f t="shared" si="10"/>
        <v>-</v>
      </c>
      <c r="DP6" s="27" t="str">
        <f t="shared" si="10"/>
        <v>-</v>
      </c>
      <c r="DQ6" s="27" t="str">
        <f t="shared" si="10"/>
        <v>-</v>
      </c>
      <c r="DR6" s="27">
        <f t="shared" si="10"/>
        <v>26.77</v>
      </c>
      <c r="DS6" s="23" t="str">
        <f>IF(DS7="","",IF(DS7="-","【-】","【"&amp;SUBSTITUTE(TEXT(DS7,"#,##0.00"),"-","△")&amp;"】"))</f>
        <v>【29.62】</v>
      </c>
      <c r="DT6" s="27" t="str">
        <f t="shared" ref="DT6:EC6" si="11">IF(DT7="",NA(),DT7)</f>
        <v>-</v>
      </c>
      <c r="DU6" s="27" t="str">
        <f t="shared" si="11"/>
        <v>-</v>
      </c>
      <c r="DV6" s="27" t="str">
        <f t="shared" si="11"/>
        <v>-</v>
      </c>
      <c r="DW6" s="27" t="str">
        <f t="shared" si="11"/>
        <v>-</v>
      </c>
      <c r="DX6" s="23">
        <f t="shared" si="11"/>
        <v>0</v>
      </c>
      <c r="DY6" s="27" t="str">
        <f t="shared" si="11"/>
        <v>-</v>
      </c>
      <c r="DZ6" s="27" t="str">
        <f t="shared" si="11"/>
        <v>-</v>
      </c>
      <c r="EA6" s="27" t="str">
        <f t="shared" si="11"/>
        <v>-</v>
      </c>
      <c r="EB6" s="27" t="str">
        <f t="shared" si="11"/>
        <v>-</v>
      </c>
      <c r="EC6" s="27">
        <f t="shared" si="11"/>
        <v>7.0000000000000007E-2</v>
      </c>
      <c r="ED6" s="23" t="str">
        <f>IF(ED7="","",IF(ED7="-","【-】","【"&amp;SUBSTITUTE(TEXT(ED7,"#,##0.00"),"-","△")&amp;"】"))</f>
        <v>【0.09】</v>
      </c>
      <c r="EE6" s="27" t="str">
        <f t="shared" ref="EE6:EN6" si="12">IF(EE7="",NA(),EE7)</f>
        <v>-</v>
      </c>
      <c r="EF6" s="27" t="str">
        <f t="shared" si="12"/>
        <v>-</v>
      </c>
      <c r="EG6" s="27" t="str">
        <f t="shared" si="12"/>
        <v>-</v>
      </c>
      <c r="EH6" s="27" t="str">
        <f t="shared" si="12"/>
        <v>-</v>
      </c>
      <c r="EI6" s="23">
        <f t="shared" si="12"/>
        <v>0</v>
      </c>
      <c r="EJ6" s="27" t="str">
        <f t="shared" si="12"/>
        <v>-</v>
      </c>
      <c r="EK6" s="27" t="str">
        <f t="shared" si="12"/>
        <v>-</v>
      </c>
      <c r="EL6" s="27" t="str">
        <f t="shared" si="12"/>
        <v>-</v>
      </c>
      <c r="EM6" s="27" t="str">
        <f t="shared" si="12"/>
        <v>-</v>
      </c>
      <c r="EN6" s="27">
        <f t="shared" si="12"/>
        <v>0.06</v>
      </c>
      <c r="EO6" s="23" t="str">
        <f>IF(EO7="","",IF(EO7="-","【-】","【"&amp;SUBSTITUTE(TEXT(EO7,"#,##0.00"),"-","△")&amp;"】"))</f>
        <v>【0.11】</v>
      </c>
    </row>
    <row r="7" spans="1:148" s="13" customFormat="1" x14ac:dyDescent="0.15">
      <c r="A7" s="14"/>
      <c r="B7" s="20">
        <v>2023</v>
      </c>
      <c r="C7" s="20">
        <v>85421</v>
      </c>
      <c r="D7" s="20">
        <v>46</v>
      </c>
      <c r="E7" s="20">
        <v>17</v>
      </c>
      <c r="F7" s="20">
        <v>4</v>
      </c>
      <c r="G7" s="20">
        <v>0</v>
      </c>
      <c r="H7" s="20" t="s">
        <v>97</v>
      </c>
      <c r="I7" s="20" t="s">
        <v>98</v>
      </c>
      <c r="J7" s="20" t="s">
        <v>99</v>
      </c>
      <c r="K7" s="20" t="s">
        <v>15</v>
      </c>
      <c r="L7" s="20" t="s">
        <v>100</v>
      </c>
      <c r="M7" s="20" t="s">
        <v>101</v>
      </c>
      <c r="N7" s="24" t="s">
        <v>102</v>
      </c>
      <c r="O7" s="24">
        <v>52.46</v>
      </c>
      <c r="P7" s="24">
        <v>36.24</v>
      </c>
      <c r="Q7" s="24">
        <v>89.04</v>
      </c>
      <c r="R7" s="24">
        <v>2970</v>
      </c>
      <c r="S7" s="24">
        <v>8063</v>
      </c>
      <c r="T7" s="24">
        <v>23.11</v>
      </c>
      <c r="U7" s="24">
        <v>348.9</v>
      </c>
      <c r="V7" s="24">
        <v>2909</v>
      </c>
      <c r="W7" s="24">
        <v>2</v>
      </c>
      <c r="X7" s="24">
        <v>1454.5</v>
      </c>
      <c r="Y7" s="24" t="s">
        <v>102</v>
      </c>
      <c r="Z7" s="24" t="s">
        <v>102</v>
      </c>
      <c r="AA7" s="24" t="s">
        <v>102</v>
      </c>
      <c r="AB7" s="24" t="s">
        <v>102</v>
      </c>
      <c r="AC7" s="24">
        <v>100.14</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2.13</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93.1</v>
      </c>
      <c r="BV7" s="24" t="s">
        <v>102</v>
      </c>
      <c r="BW7" s="24" t="s">
        <v>102</v>
      </c>
      <c r="BX7" s="24" t="s">
        <v>102</v>
      </c>
      <c r="BY7" s="24" t="s">
        <v>102</v>
      </c>
      <c r="BZ7" s="24">
        <v>70.709999999999994</v>
      </c>
      <c r="CA7" s="24">
        <v>75.33</v>
      </c>
      <c r="CB7" s="24" t="s">
        <v>102</v>
      </c>
      <c r="CC7" s="24" t="s">
        <v>102</v>
      </c>
      <c r="CD7" s="24" t="s">
        <v>102</v>
      </c>
      <c r="CE7" s="24" t="s">
        <v>102</v>
      </c>
      <c r="CF7" s="24">
        <v>160.43</v>
      </c>
      <c r="CG7" s="24" t="s">
        <v>102</v>
      </c>
      <c r="CH7" s="24" t="s">
        <v>102</v>
      </c>
      <c r="CI7" s="24" t="s">
        <v>102</v>
      </c>
      <c r="CJ7" s="24" t="s">
        <v>102</v>
      </c>
      <c r="CK7" s="24">
        <v>233.15</v>
      </c>
      <c r="CL7" s="24">
        <v>215.73</v>
      </c>
      <c r="CM7" s="24" t="s">
        <v>102</v>
      </c>
      <c r="CN7" s="24" t="s">
        <v>102</v>
      </c>
      <c r="CO7" s="24" t="s">
        <v>102</v>
      </c>
      <c r="CP7" s="24" t="s">
        <v>102</v>
      </c>
      <c r="CQ7" s="24" t="s">
        <v>102</v>
      </c>
      <c r="CR7" s="24" t="s">
        <v>102</v>
      </c>
      <c r="CS7" s="24" t="s">
        <v>102</v>
      </c>
      <c r="CT7" s="24" t="s">
        <v>102</v>
      </c>
      <c r="CU7" s="24" t="s">
        <v>102</v>
      </c>
      <c r="CV7" s="24">
        <v>42.09</v>
      </c>
      <c r="CW7" s="24">
        <v>43.28</v>
      </c>
      <c r="CX7" s="24" t="s">
        <v>102</v>
      </c>
      <c r="CY7" s="24" t="s">
        <v>102</v>
      </c>
      <c r="CZ7" s="24" t="s">
        <v>102</v>
      </c>
      <c r="DA7" s="24" t="s">
        <v>102</v>
      </c>
      <c r="DB7" s="24">
        <v>60.57</v>
      </c>
      <c r="DC7" s="24" t="s">
        <v>102</v>
      </c>
      <c r="DD7" s="24" t="s">
        <v>102</v>
      </c>
      <c r="DE7" s="24" t="s">
        <v>102</v>
      </c>
      <c r="DF7" s="24" t="s">
        <v>102</v>
      </c>
      <c r="DG7" s="24">
        <v>84.73</v>
      </c>
      <c r="DH7" s="24">
        <v>86.21</v>
      </c>
      <c r="DI7" s="24" t="s">
        <v>102</v>
      </c>
      <c r="DJ7" s="24" t="s">
        <v>102</v>
      </c>
      <c r="DK7" s="24" t="s">
        <v>102</v>
      </c>
      <c r="DL7" s="24" t="s">
        <v>102</v>
      </c>
      <c r="DM7" s="24">
        <v>3.33</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2025-01-24T07:10:06Z</dcterms:created>
  <dcterms:modified xsi:type="dcterms:W3CDTF">2025-02-20T07:53:27Z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2025-02-06T00:52:24Z</vt:filetime>
  </property>
</Properties>
</file>