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RHW7004\Desktop\02_市町村毎(2)\02_市町村毎(2)\089354_ひたちなか・東海広域事務組合\"/>
    </mc:Choice>
  </mc:AlternateContent>
  <xr:revisionPtr revIDLastSave="0" documentId="13_ncr:1_{A5958BEC-CF9C-4548-B68F-60DA5EBEAC59}" xr6:coauthVersionLast="47" xr6:coauthVersionMax="47" xr10:uidLastSave="{00000000-0000-0000-0000-000000000000}"/>
  <workbookProtection workbookAlgorithmName="SHA-512" workbookHashValue="wzi0MzcrUedPyWy7HAqwTUPQVxPur+VJcpJUa9esYN4IILXhreM8Eqg3NkUembnhZ3Owj9SivIvDmjvGWIynTg==" workbookSaltValue="Zb/4Ac0o8RvMo466OyResQ=="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85" i="4"/>
  <c r="H85" i="4"/>
  <c r="G85" i="4"/>
  <c r="BB10" i="4"/>
  <c r="AD10" i="4"/>
  <c r="P10" i="4"/>
  <c r="AT8" i="4"/>
  <c r="AD8" i="4"/>
  <c r="W8" i="4"/>
  <c r="B8" i="4"/>
  <c r="B6" i="4"/>
</calcChain>
</file>

<file path=xl/sharedStrings.xml><?xml version="1.0" encoding="utf-8"?>
<sst xmlns="http://schemas.openxmlformats.org/spreadsheetml/2006/main" count="260" uniqueCount="115">
  <si>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</si>
  <si>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</si>
  <si>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</si>
  <si>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</si>
  <si>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</si>
  <si>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</si>
  <si>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</si>
  <si>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</si>
  <si>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</si>
  <si>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</si>
  <si>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</si>
  <si>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</si>
  <si>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</si>
  <si>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</si>
  <si>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</si>
  <si>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</si>
  <si>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</si>
  <si>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</si>
  <si>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</si>
  <si>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</si>
  <si>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</si>
  <si>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</si>
  <si>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</si>
  <si>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</si>
  <si>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</si>
  <si>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</si>
  <si>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</si>
  <si>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</si>
  <si>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</si>
  <si>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</si>
  <si>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</si>
  <si>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</si>
  <si>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</si>
  <si>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</si>
  <si>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</si>
  <si>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</si>
  <si>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</si>
  <si>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</si>
  <si>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</si>
  <si>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</si>
  <si>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</si>
  <si>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</si>
  <si>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</si>
  <si>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</si>
  <si>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</si>
  <si>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</si>
  <si>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</si>
  <si>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</si>
  <si>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</si>
  <si>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</si>
  <si>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</si>
  <si>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</si>
  <si>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</si>
  <si>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</si>
  <si>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</si>
  <si>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</si>
  <si>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</si>
  <si>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</si>
  <si>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</si>
  <si>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</si>
  <si>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</si>
  <si>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</si>
  <si>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</si>
  <si>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</si>
  <si>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</si>
  <si>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</si>
  <si>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</si>
  <si>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</si>
  <si>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</si>
  <si>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</si>
  <si>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</si>
  <si>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</si>
  <si>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</si>
  <si>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</si>
  <si>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</si>
  <si>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</si>
  <si>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</si>
  <si>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</si>
  <si>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</si>
  <si>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</si>
  <si>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</si>
  <si>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</si>
  <si>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</si>
  <si>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</si>
  <si>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</si>
  <si>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</si>
  <si>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</si>
  <si>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</si>
  <si>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</si>
  <si>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</si>
  <si>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</si>
  <si>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</si>
  <si>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</si>
  <si>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</si>
  <si>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</si>
  <si>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ひたちなか・東海広域事務組合</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</si>
  <si>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</si>
  <si>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</si>
  <si>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</si>
  <si>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</si>
  <si>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</si>
  <si>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</si>
  <si>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</si>
  <si>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</si>
  <si>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</si>
  <si>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</si>
  <si>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</si>
  <si>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</si>
  <si>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</si>
  <si>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</si>
  <si>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</si>
  <si>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</si>
  <si>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①経常収支比率は，100％を下回っており，②累積欠損金が生じている。要因としては，ストックマネジメント計画策定に関連する費用を支出したこと，一般会計からの繰り入れを実施していないことによる。
③流動比率の指標について，100％を大きく超えているのは，1年以内に返済する額に対して，現金を多く保有していることによる。
⑤経費回収率の指標について，100％を下回っており，類似団体平均値と比較しても回収率が下回っている。要因としては，使用料収入の大幅な増加はないものの，ストックマネジメント等，将来的な負担の削減に向けた費用が一時的に増加したことによる。
⑥汚水処理原価については，類似団体平均値と比較して上回っている。要因としては，一般会計からの繰り入れを行っていないことから，費用増加分が汚水原価処理に直接反映することによる。
⑧ひたちなか地区で実施している当事業は，事業開始より水洗化率100％を達成しており，新たな企業立地も進んでいることから，安定した使用料収入が見込める。</t>
    <rPh sb="56" eb="58">
      <t>カンレン</t>
    </rPh>
    <rPh sb="60" eb="62">
      <t>ヒヨウ</t>
    </rPh>
    <rPh sb="63" eb="65">
      <t>シシュツ</t>
    </rPh>
    <rPh sb="77" eb="78">
      <t>ク</t>
    </rPh>
    <rPh sb="79" eb="80">
      <t>イ</t>
    </rPh>
    <rPh sb="82" eb="84">
      <t>ジッシ</t>
    </rPh>
    <rPh sb="146" eb="148">
      <t>ホユウ</t>
    </rPh>
    <rPh sb="245" eb="246">
      <t>トウ</t>
    </rPh>
    <rPh sb="247" eb="250">
      <t>ショウライテキ</t>
    </rPh>
    <rPh sb="251" eb="253">
      <t>フタン</t>
    </rPh>
    <rPh sb="254" eb="256">
      <t>サクゲン</t>
    </rPh>
    <rPh sb="257" eb="258">
      <t>ム</t>
    </rPh>
    <rPh sb="263" eb="266">
      <t>イチジテキ</t>
    </rPh>
    <rPh sb="354" eb="356">
      <t>チョクセツ</t>
    </rPh>
    <rPh sb="356" eb="358">
      <t>ハンエイ</t>
    </rPh>
    <rPh sb="374" eb="376">
      <t>チク</t>
    </rPh>
    <rPh sb="377" eb="379">
      <t>ジッシ</t>
    </rPh>
    <rPh sb="383" eb="384">
      <t>トウ</t>
    </rPh>
    <rPh sb="384" eb="386">
      <t>ジギョウ</t>
    </rPh>
    <rPh sb="388" eb="390">
      <t>ジギョウ</t>
    </rPh>
    <rPh sb="390" eb="392">
      <t>カイシ</t>
    </rPh>
    <rPh sb="394" eb="397">
      <t>スイセンカ</t>
    </rPh>
    <rPh sb="397" eb="398">
      <t>リツ</t>
    </rPh>
    <rPh sb="403" eb="405">
      <t>タッセイ</t>
    </rPh>
    <rPh sb="410" eb="411">
      <t>アラ</t>
    </rPh>
    <rPh sb="413" eb="415">
      <t>キギョウ</t>
    </rPh>
    <rPh sb="415" eb="417">
      <t>リッチ</t>
    </rPh>
    <rPh sb="418" eb="419">
      <t>スス</t>
    </rPh>
    <rPh sb="428" eb="430">
      <t>アンテイ</t>
    </rPh>
    <rPh sb="432" eb="435">
      <t>シヨウリョウ</t>
    </rPh>
    <rPh sb="435" eb="437">
      <t>シュウニュウ</t>
    </rPh>
    <rPh sb="438" eb="440">
      <t>ミコ</t>
    </rPh>
    <phoneticPr fontId="4"/>
  </si>
  <si>
    <r>
      <rPr>
        <sz val="11"/>
        <rFont val="ＭＳ ゴシック"/>
        <family val="3"/>
        <charset val="128"/>
      </rPr>
      <t>①有形固定資産減価償却率について，類似団体の平均値と比較すると，経過年数が少ない施設が多いため低く抑えられている。　　</t>
    </r>
    <r>
      <rPr>
        <sz val="11"/>
        <color rgb="FFFF0000"/>
        <rFont val="ＭＳ ゴシック"/>
        <family val="3"/>
        <charset val="128"/>
      </rPr>
      <t xml:space="preserve">　　　　　　　　　　
</t>
    </r>
    <r>
      <rPr>
        <sz val="11"/>
        <rFont val="ＭＳ ゴシック"/>
        <family val="3"/>
        <charset val="128"/>
      </rPr>
      <t>③管渠改善率について，平成元年度に事業を開始したので，管渠の耐用年数である50年を経過するまでには，まだ年数があるため管渠改修の費用を計上していない。</t>
    </r>
    <rPh sb="32" eb="34">
      <t>ケイカ</t>
    </rPh>
    <rPh sb="34" eb="36">
      <t>ネンスウ</t>
    </rPh>
    <rPh sb="37" eb="38">
      <t>スク</t>
    </rPh>
    <rPh sb="40" eb="42">
      <t>シセツ</t>
    </rPh>
    <rPh sb="43" eb="44">
      <t>オオ</t>
    </rPh>
    <rPh sb="110" eb="111">
      <t>ネン</t>
    </rPh>
    <rPh sb="112" eb="114">
      <t>ケイカ</t>
    </rPh>
    <rPh sb="123" eb="125">
      <t>ネンスウ</t>
    </rPh>
    <phoneticPr fontId="4"/>
  </si>
  <si>
    <t>有収水量の増加により使用料収入は増加傾向にあるが，赤字経営となっている。今後は施設更新に莫大な費用が掛かることが予想されており，ストックマネジメント計画策定業務の結果を基に，施設全体の計画的な機能保全とライフサイクルコストの低減を進め，効率的な経営を行う。</t>
    <rPh sb="0" eb="4">
      <t>ユウシュウスイリョウ</t>
    </rPh>
    <rPh sb="5" eb="7">
      <t>ゾウカ</t>
    </rPh>
    <rPh sb="16" eb="18">
      <t>ゾウカ</t>
    </rPh>
    <rPh sb="50" eb="51">
      <t>カ</t>
    </rPh>
    <rPh sb="76" eb="78">
      <t>サクテイ</t>
    </rPh>
    <rPh sb="78" eb="80">
      <t>ギョウム</t>
    </rPh>
    <rPh sb="92" eb="94">
      <t>ケイカク</t>
    </rPh>
    <rPh sb="112" eb="114">
      <t>テイゲン</t>
    </rPh>
    <rPh sb="115" eb="116">
      <t>スス</t>
    </rPh>
    <rPh sb="118" eb="121">
      <t>コウリツテキ</t>
    </rPh>
    <rPh sb="122" eb="124">
      <t>ケイエイ</t>
    </rPh>
    <rPh sb="125" eb="12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</si>
</sst>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D3-43BD-80BB-FFC52AE87E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7.0000000000000007E-2</c:v>
                </c:pt>
                <c:pt idx="4">
                  <c:v>0.06</c:v>
                </c:pt>
              </c:numCache>
            </c:numRef>
          </c:val>
          <c:smooth val="0"/>
          <c:extLst>
            <c:ext xmlns:c16="http://schemas.microsoft.com/office/drawing/2014/chart" uri="{C3380CC4-5D6E-409C-BE32-E72D297353CC}">
              <c16:uniqueId val="{00000001-1FD3-43BD-80BB-FFC52AE87E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A1-4FE7-BA8B-540FE9CD30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55.78</c:v>
                </c:pt>
                <c:pt idx="3">
                  <c:v>54.86</c:v>
                </c:pt>
                <c:pt idx="4">
                  <c:v>55.04</c:v>
                </c:pt>
              </c:numCache>
            </c:numRef>
          </c:val>
          <c:smooth val="0"/>
          <c:extLst>
            <c:ext xmlns:c16="http://schemas.microsoft.com/office/drawing/2014/chart" uri="{C3380CC4-5D6E-409C-BE32-E72D297353CC}">
              <c16:uniqueId val="{00000001-D3A1-4FE7-BA8B-540FE9CD30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BFAB-40D7-8B2A-3185978217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91.78</c:v>
                </c:pt>
                <c:pt idx="3">
                  <c:v>91.37</c:v>
                </c:pt>
                <c:pt idx="4">
                  <c:v>91.92</c:v>
                </c:pt>
              </c:numCache>
            </c:numRef>
          </c:val>
          <c:smooth val="0"/>
          <c:extLst>
            <c:ext xmlns:c16="http://schemas.microsoft.com/office/drawing/2014/chart" uri="{C3380CC4-5D6E-409C-BE32-E72D297353CC}">
              <c16:uniqueId val="{00000001-BFAB-40D7-8B2A-3185978217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102.31</c:v>
                </c:pt>
                <c:pt idx="2">
                  <c:v>102.22</c:v>
                </c:pt>
                <c:pt idx="3">
                  <c:v>96.94</c:v>
                </c:pt>
                <c:pt idx="4">
                  <c:v>96.64</c:v>
                </c:pt>
              </c:numCache>
            </c:numRef>
          </c:val>
          <c:extLst>
            <c:ext xmlns:c16="http://schemas.microsoft.com/office/drawing/2014/chart" uri="{C3380CC4-5D6E-409C-BE32-E72D297353CC}">
              <c16:uniqueId val="{00000000-5DFA-43E7-A8E6-4ADCFF1621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104.64</c:v>
                </c:pt>
                <c:pt idx="3">
                  <c:v>105.35</c:v>
                </c:pt>
                <c:pt idx="4">
                  <c:v>106.8</c:v>
                </c:pt>
              </c:numCache>
            </c:numRef>
          </c:val>
          <c:smooth val="0"/>
          <c:extLst>
            <c:ext xmlns:c16="http://schemas.microsoft.com/office/drawing/2014/chart" uri="{C3380CC4-5D6E-409C-BE32-E72D297353CC}">
              <c16:uniqueId val="{00000001-5DFA-43E7-A8E6-4ADCFF1621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3.83</c:v>
                </c:pt>
                <c:pt idx="2">
                  <c:v>7.67</c:v>
                </c:pt>
                <c:pt idx="3">
                  <c:v>11.5</c:v>
                </c:pt>
                <c:pt idx="4">
                  <c:v>15.33</c:v>
                </c:pt>
              </c:numCache>
            </c:numRef>
          </c:val>
          <c:extLst>
            <c:ext xmlns:c16="http://schemas.microsoft.com/office/drawing/2014/chart" uri="{C3380CC4-5D6E-409C-BE32-E72D297353CC}">
              <c16:uniqueId val="{00000000-1F43-4A3C-B374-E18FC96ED8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26.89</c:v>
                </c:pt>
                <c:pt idx="3">
                  <c:v>29.42</c:v>
                </c:pt>
                <c:pt idx="4">
                  <c:v>31.14</c:v>
                </c:pt>
              </c:numCache>
            </c:numRef>
          </c:val>
          <c:smooth val="0"/>
          <c:extLst>
            <c:ext xmlns:c16="http://schemas.microsoft.com/office/drawing/2014/chart" uri="{C3380CC4-5D6E-409C-BE32-E72D297353CC}">
              <c16:uniqueId val="{00000001-1F43-4A3C-B374-E18FC96ED8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E51-4FBB-9CF9-CB7DFB45EF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0.75</c:v>
                </c:pt>
                <c:pt idx="3" formatCode="#,##0.00;&quot;△&quot;#,##0.00;&quot;-&quot;">
                  <c:v>0.74</c:v>
                </c:pt>
                <c:pt idx="4" formatCode="#,##0.00;&quot;△&quot;#,##0.00;&quot;-&quot;">
                  <c:v>0.76</c:v>
                </c:pt>
              </c:numCache>
            </c:numRef>
          </c:val>
          <c:smooth val="0"/>
          <c:extLst>
            <c:ext xmlns:c16="http://schemas.microsoft.com/office/drawing/2014/chart" uri="{C3380CC4-5D6E-409C-BE32-E72D297353CC}">
              <c16:uniqueId val="{00000001-CE51-4FBB-9CF9-CB7DFB45EF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formatCode="#,##0.00;&quot;△&quot;#,##0.00;&quot;-&quot;">
                  <c:v>2.19</c:v>
                </c:pt>
                <c:pt idx="4" formatCode="#,##0.00;&quot;△&quot;#,##0.00;&quot;-&quot;">
                  <c:v>15.79</c:v>
                </c:pt>
              </c:numCache>
            </c:numRef>
          </c:val>
          <c:extLst>
            <c:ext xmlns:c16="http://schemas.microsoft.com/office/drawing/2014/chart" uri="{C3380CC4-5D6E-409C-BE32-E72D297353CC}">
              <c16:uniqueId val="{00000000-F677-4643-8921-D246592432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25.76</c:v>
                </c:pt>
                <c:pt idx="3">
                  <c:v>26.07</c:v>
                </c:pt>
                <c:pt idx="4">
                  <c:v>26.89</c:v>
                </c:pt>
              </c:numCache>
            </c:numRef>
          </c:val>
          <c:smooth val="0"/>
          <c:extLst>
            <c:ext xmlns:c16="http://schemas.microsoft.com/office/drawing/2014/chart" uri="{C3380CC4-5D6E-409C-BE32-E72D297353CC}">
              <c16:uniqueId val="{00000001-F677-4643-8921-D246592432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4837.24</c:v>
                </c:pt>
                <c:pt idx="2">
                  <c:v>5264.96</c:v>
                </c:pt>
                <c:pt idx="3">
                  <c:v>3218.57</c:v>
                </c:pt>
                <c:pt idx="4">
                  <c:v>5541.83</c:v>
                </c:pt>
              </c:numCache>
            </c:numRef>
          </c:val>
          <c:extLst>
            <c:ext xmlns:c16="http://schemas.microsoft.com/office/drawing/2014/chart" uri="{C3380CC4-5D6E-409C-BE32-E72D297353CC}">
              <c16:uniqueId val="{00000000-8779-4B36-BCDC-6E945F9BC6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65.56</c:v>
                </c:pt>
                <c:pt idx="3">
                  <c:v>65.87</c:v>
                </c:pt>
                <c:pt idx="4">
                  <c:v>77.260000000000005</c:v>
                </c:pt>
              </c:numCache>
            </c:numRef>
          </c:val>
          <c:smooth val="0"/>
          <c:extLst>
            <c:ext xmlns:c16="http://schemas.microsoft.com/office/drawing/2014/chart" uri="{C3380CC4-5D6E-409C-BE32-E72D297353CC}">
              <c16:uniqueId val="{00000001-8779-4B36-BCDC-6E945F9BC6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34.94</c:v>
                </c:pt>
                <c:pt idx="2">
                  <c:v>26.7</c:v>
                </c:pt>
                <c:pt idx="3">
                  <c:v>20.55</c:v>
                </c:pt>
                <c:pt idx="4">
                  <c:v>16.63</c:v>
                </c:pt>
              </c:numCache>
            </c:numRef>
          </c:val>
          <c:extLst>
            <c:ext xmlns:c16="http://schemas.microsoft.com/office/drawing/2014/chart" uri="{C3380CC4-5D6E-409C-BE32-E72D297353CC}">
              <c16:uniqueId val="{00000000-F85A-444D-8E4B-CCC32DB150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765.48</c:v>
                </c:pt>
                <c:pt idx="3">
                  <c:v>742.08</c:v>
                </c:pt>
                <c:pt idx="4">
                  <c:v>730.84</c:v>
                </c:pt>
              </c:numCache>
            </c:numRef>
          </c:val>
          <c:smooth val="0"/>
          <c:extLst>
            <c:ext xmlns:c16="http://schemas.microsoft.com/office/drawing/2014/chart" uri="{C3380CC4-5D6E-409C-BE32-E72D297353CC}">
              <c16:uniqueId val="{00000001-F85A-444D-8E4B-CCC32DB150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137.91999999999999</c:v>
                </c:pt>
                <c:pt idx="2">
                  <c:v>131.41999999999999</c:v>
                </c:pt>
                <c:pt idx="3">
                  <c:v>69.63</c:v>
                </c:pt>
                <c:pt idx="4">
                  <c:v>72.92</c:v>
                </c:pt>
              </c:numCache>
            </c:numRef>
          </c:val>
          <c:extLst>
            <c:ext xmlns:c16="http://schemas.microsoft.com/office/drawing/2014/chart" uri="{C3380CC4-5D6E-409C-BE32-E72D297353CC}">
              <c16:uniqueId val="{00000000-298D-4F40-BC72-10DB917041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87.8</c:v>
                </c:pt>
                <c:pt idx="3">
                  <c:v>86.51</c:v>
                </c:pt>
                <c:pt idx="4">
                  <c:v>89.17</c:v>
                </c:pt>
              </c:numCache>
            </c:numRef>
          </c:val>
          <c:smooth val="0"/>
          <c:extLst>
            <c:ext xmlns:c16="http://schemas.microsoft.com/office/drawing/2014/chart" uri="{C3380CC4-5D6E-409C-BE32-E72D297353CC}">
              <c16:uniqueId val="{00000001-298D-4F40-BC72-10DB917041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170.28</c:v>
                </c:pt>
                <c:pt idx="2">
                  <c:v>179.2</c:v>
                </c:pt>
                <c:pt idx="3">
                  <c:v>354.45</c:v>
                </c:pt>
                <c:pt idx="4">
                  <c:v>324.47000000000003</c:v>
                </c:pt>
              </c:numCache>
            </c:numRef>
          </c:val>
          <c:extLst>
            <c:ext xmlns:c16="http://schemas.microsoft.com/office/drawing/2014/chart" uri="{C3380CC4-5D6E-409C-BE32-E72D297353CC}">
              <c16:uniqueId val="{00000000-5B85-4F41-BB80-A904E32373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187.69</c:v>
                </c:pt>
                <c:pt idx="3">
                  <c:v>188.24</c:v>
                </c:pt>
                <c:pt idx="4">
                  <c:v>184.85</c:v>
                </c:pt>
              </c:numCache>
            </c:numRef>
          </c:val>
          <c:smooth val="0"/>
          <c:extLst>
            <c:ext xmlns:c16="http://schemas.microsoft.com/office/drawing/2014/chart" uri="{C3380CC4-5D6E-409C-BE32-E72D297353CC}">
              <c16:uniqueId val="{00000001-5B85-4F41-BB80-A904E32373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58"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茨城県　ひたちなか・東海広域事務組合</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54" t="str">
        <f>データ!S6</f>
        <v>-</v>
      </c>
      <c r="AM8" s="54"/>
      <c r="AN8" s="54"/>
      <c r="AO8" s="54"/>
      <c r="AP8" s="54"/>
      <c r="AQ8" s="54"/>
      <c r="AR8" s="54"/>
      <c r="AS8" s="54"/>
      <c r="AT8" s="53" t="str">
        <f>データ!T6</f>
        <v>-</v>
      </c>
      <c r="AU8" s="53"/>
      <c r="AV8" s="53"/>
      <c r="AW8" s="53"/>
      <c r="AX8" s="53"/>
      <c r="AY8" s="53"/>
      <c r="AZ8" s="53"/>
      <c r="BA8" s="53"/>
      <c r="BB8" s="53" t="str">
        <f>データ!U6</f>
        <v>-</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99.8</v>
      </c>
      <c r="J10" s="53"/>
      <c r="K10" s="53"/>
      <c r="L10" s="53"/>
      <c r="M10" s="53"/>
      <c r="N10" s="53"/>
      <c r="O10" s="53"/>
      <c r="P10" s="53">
        <f>データ!P6</f>
        <v>0.19</v>
      </c>
      <c r="Q10" s="53"/>
      <c r="R10" s="53"/>
      <c r="S10" s="53"/>
      <c r="T10" s="53"/>
      <c r="U10" s="53"/>
      <c r="V10" s="53"/>
      <c r="W10" s="53">
        <f>データ!Q6</f>
        <v>100</v>
      </c>
      <c r="X10" s="53"/>
      <c r="Y10" s="53"/>
      <c r="Z10" s="53"/>
      <c r="AA10" s="53"/>
      <c r="AB10" s="53"/>
      <c r="AC10" s="53"/>
      <c r="AD10" s="54">
        <f>データ!R6</f>
        <v>4620</v>
      </c>
      <c r="AE10" s="54"/>
      <c r="AF10" s="54"/>
      <c r="AG10" s="54"/>
      <c r="AH10" s="54"/>
      <c r="AI10" s="54"/>
      <c r="AJ10" s="54"/>
      <c r="AK10" s="2"/>
      <c r="AL10" s="54">
        <f>データ!V6</f>
        <v>366</v>
      </c>
      <c r="AM10" s="54"/>
      <c r="AN10" s="54"/>
      <c r="AO10" s="54"/>
      <c r="AP10" s="54"/>
      <c r="AQ10" s="54"/>
      <c r="AR10" s="54"/>
      <c r="AS10" s="54"/>
      <c r="AT10" s="53">
        <f>データ!W6</f>
        <v>11.95</v>
      </c>
      <c r="AU10" s="53"/>
      <c r="AV10" s="53"/>
      <c r="AW10" s="53"/>
      <c r="AX10" s="53"/>
      <c r="AY10" s="53"/>
      <c r="AZ10" s="53"/>
      <c r="BA10" s="53"/>
      <c r="BB10" s="53">
        <f>データ!X6</f>
        <v>30.63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112</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FySTOzZIZ7HeOhHvl5MQMs5zCIngDEZQEwlL85qQb6V51u4AEztryh7AghMq7LyJAbBW11yKTwbjZ90ZqgUuA==" saltValue="QyaaSh4wYMjML44sSf9o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89354</v>
      </c>
      <c r="D6" s="19">
        <f t="shared" si="3"/>
        <v>46</v>
      </c>
      <c r="E6" s="19">
        <f t="shared" si="3"/>
        <v>17</v>
      </c>
      <c r="F6" s="19">
        <f t="shared" si="3"/>
        <v>1</v>
      </c>
      <c r="G6" s="19">
        <f t="shared" si="3"/>
        <v>0</v>
      </c>
      <c r="H6" s="19" t="str">
        <f t="shared" si="3"/>
        <v>茨城県　ひたちなか・東海広域事務組合</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99.8</v>
      </c>
      <c r="P6" s="20">
        <f t="shared" si="3"/>
        <v>0.19</v>
      </c>
      <c r="Q6" s="20">
        <f t="shared" si="3"/>
        <v>100</v>
      </c>
      <c r="R6" s="20">
        <f t="shared" si="3"/>
        <v>4620</v>
      </c>
      <c r="S6" s="20" t="str">
        <f t="shared" si="3"/>
        <v>-</v>
      </c>
      <c r="T6" s="20" t="str">
        <f t="shared" si="3"/>
        <v>-</v>
      </c>
      <c r="U6" s="20" t="str">
        <f t="shared" si="3"/>
        <v>-</v>
      </c>
      <c r="V6" s="20">
        <f t="shared" si="3"/>
        <v>366</v>
      </c>
      <c r="W6" s="20">
        <f t="shared" si="3"/>
        <v>11.95</v>
      </c>
      <c r="X6" s="20">
        <f t="shared" si="3"/>
        <v>30.63</v>
      </c>
      <c r="Y6" s="21" t="str">
        <f>IF(Y7="",NA(),Y7)</f>
        <v>-</v>
      </c>
      <c r="Z6" s="21">
        <f t="shared" ref="Z6:AH6" si="4">IF(Z7="",NA(),Z7)</f>
        <v>102.31</v>
      </c>
      <c r="AA6" s="21">
        <f t="shared" si="4"/>
        <v>102.22</v>
      </c>
      <c r="AB6" s="21">
        <f t="shared" si="4"/>
        <v>96.94</v>
      </c>
      <c r="AC6" s="21">
        <f t="shared" si="4"/>
        <v>96.64</v>
      </c>
      <c r="AD6" s="21" t="str">
        <f t="shared" si="4"/>
        <v>-</v>
      </c>
      <c r="AE6" s="21">
        <f t="shared" si="4"/>
        <v>107.81</v>
      </c>
      <c r="AF6" s="21">
        <f t="shared" si="4"/>
        <v>104.64</v>
      </c>
      <c r="AG6" s="21">
        <f t="shared" si="4"/>
        <v>105.35</v>
      </c>
      <c r="AH6" s="21">
        <f t="shared" si="4"/>
        <v>106.8</v>
      </c>
      <c r="AI6" s="20" t="str">
        <f>IF(AI7="","",IF(AI7="-","【-】","【"&amp;SUBSTITUTE(TEXT(AI7,"#,##0.00"),"-","△")&amp;"】"))</f>
        <v>【105.91】</v>
      </c>
      <c r="AJ6" s="21" t="str">
        <f>IF(AJ7="",NA(),AJ7)</f>
        <v>-</v>
      </c>
      <c r="AK6" s="20">
        <f t="shared" ref="AK6:AS6" si="5">IF(AK7="",NA(),AK7)</f>
        <v>0</v>
      </c>
      <c r="AL6" s="20">
        <f t="shared" si="5"/>
        <v>0</v>
      </c>
      <c r="AM6" s="21">
        <f t="shared" si="5"/>
        <v>2.19</v>
      </c>
      <c r="AN6" s="21">
        <f t="shared" si="5"/>
        <v>15.79</v>
      </c>
      <c r="AO6" s="21" t="str">
        <f t="shared" si="5"/>
        <v>-</v>
      </c>
      <c r="AP6" s="21">
        <f t="shared" si="5"/>
        <v>18.2</v>
      </c>
      <c r="AQ6" s="21">
        <f t="shared" si="5"/>
        <v>25.76</v>
      </c>
      <c r="AR6" s="21">
        <f t="shared" si="5"/>
        <v>26.07</v>
      </c>
      <c r="AS6" s="21">
        <f t="shared" si="5"/>
        <v>26.89</v>
      </c>
      <c r="AT6" s="20" t="str">
        <f>IF(AT7="","",IF(AT7="-","【-】","【"&amp;SUBSTITUTE(TEXT(AT7,"#,##0.00"),"-","△")&amp;"】"))</f>
        <v>【3.03】</v>
      </c>
      <c r="AU6" s="21" t="str">
        <f>IF(AU7="",NA(),AU7)</f>
        <v>-</v>
      </c>
      <c r="AV6" s="21">
        <f t="shared" ref="AV6:BD6" si="6">IF(AV7="",NA(),AV7)</f>
        <v>4837.24</v>
      </c>
      <c r="AW6" s="21">
        <f t="shared" si="6"/>
        <v>5264.96</v>
      </c>
      <c r="AX6" s="21">
        <f t="shared" si="6"/>
        <v>3218.57</v>
      </c>
      <c r="AY6" s="21">
        <f t="shared" si="6"/>
        <v>5541.83</v>
      </c>
      <c r="AZ6" s="21" t="str">
        <f t="shared" si="6"/>
        <v>-</v>
      </c>
      <c r="BA6" s="21">
        <f t="shared" si="6"/>
        <v>48.56</v>
      </c>
      <c r="BB6" s="21">
        <f t="shared" si="6"/>
        <v>65.56</v>
      </c>
      <c r="BC6" s="21">
        <f t="shared" si="6"/>
        <v>65.87</v>
      </c>
      <c r="BD6" s="21">
        <f t="shared" si="6"/>
        <v>77.260000000000005</v>
      </c>
      <c r="BE6" s="20" t="str">
        <f>IF(BE7="","",IF(BE7="-","【-】","【"&amp;SUBSTITUTE(TEXT(BE7,"#,##0.00"),"-","△")&amp;"】"))</f>
        <v>【78.43】</v>
      </c>
      <c r="BF6" s="21" t="str">
        <f>IF(BF7="",NA(),BF7)</f>
        <v>-</v>
      </c>
      <c r="BG6" s="21">
        <f t="shared" ref="BG6:BO6" si="7">IF(BG7="",NA(),BG7)</f>
        <v>34.94</v>
      </c>
      <c r="BH6" s="21">
        <f t="shared" si="7"/>
        <v>26.7</v>
      </c>
      <c r="BI6" s="21">
        <f t="shared" si="7"/>
        <v>20.55</v>
      </c>
      <c r="BJ6" s="21">
        <f t="shared" si="7"/>
        <v>16.63</v>
      </c>
      <c r="BK6" s="21" t="str">
        <f t="shared" si="7"/>
        <v>-</v>
      </c>
      <c r="BL6" s="21">
        <f t="shared" si="7"/>
        <v>1245.0999999999999</v>
      </c>
      <c r="BM6" s="21">
        <f t="shared" si="7"/>
        <v>765.48</v>
      </c>
      <c r="BN6" s="21">
        <f t="shared" si="7"/>
        <v>742.08</v>
      </c>
      <c r="BO6" s="21">
        <f t="shared" si="7"/>
        <v>730.84</v>
      </c>
      <c r="BP6" s="20" t="str">
        <f>IF(BP7="","",IF(BP7="-","【-】","【"&amp;SUBSTITUTE(TEXT(BP7,"#,##0.00"),"-","△")&amp;"】"))</f>
        <v>【630.82】</v>
      </c>
      <c r="BQ6" s="21" t="str">
        <f>IF(BQ7="",NA(),BQ7)</f>
        <v>-</v>
      </c>
      <c r="BR6" s="21">
        <f t="shared" ref="BR6:BZ6" si="8">IF(BR7="",NA(),BR7)</f>
        <v>137.91999999999999</v>
      </c>
      <c r="BS6" s="21">
        <f t="shared" si="8"/>
        <v>131.41999999999999</v>
      </c>
      <c r="BT6" s="21">
        <f t="shared" si="8"/>
        <v>69.63</v>
      </c>
      <c r="BU6" s="21">
        <f t="shared" si="8"/>
        <v>72.92</v>
      </c>
      <c r="BV6" s="21" t="str">
        <f t="shared" si="8"/>
        <v>-</v>
      </c>
      <c r="BW6" s="21">
        <f t="shared" si="8"/>
        <v>79.77</v>
      </c>
      <c r="BX6" s="21">
        <f t="shared" si="8"/>
        <v>87.8</v>
      </c>
      <c r="BY6" s="21">
        <f t="shared" si="8"/>
        <v>86.51</v>
      </c>
      <c r="BZ6" s="21">
        <f t="shared" si="8"/>
        <v>89.17</v>
      </c>
      <c r="CA6" s="20" t="str">
        <f>IF(CA7="","",IF(CA7="-","【-】","【"&amp;SUBSTITUTE(TEXT(CA7,"#,##0.00"),"-","△")&amp;"】"))</f>
        <v>【97.81】</v>
      </c>
      <c r="CB6" s="21" t="str">
        <f>IF(CB7="",NA(),CB7)</f>
        <v>-</v>
      </c>
      <c r="CC6" s="21">
        <f t="shared" ref="CC6:CK6" si="9">IF(CC7="",NA(),CC7)</f>
        <v>170.28</v>
      </c>
      <c r="CD6" s="21">
        <f t="shared" si="9"/>
        <v>179.2</v>
      </c>
      <c r="CE6" s="21">
        <f t="shared" si="9"/>
        <v>354.45</v>
      </c>
      <c r="CF6" s="21">
        <f t="shared" si="9"/>
        <v>324.47000000000003</v>
      </c>
      <c r="CG6" s="21" t="str">
        <f t="shared" si="9"/>
        <v>-</v>
      </c>
      <c r="CH6" s="21">
        <f t="shared" si="9"/>
        <v>214.56</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49.47</v>
      </c>
      <c r="CT6" s="21">
        <f t="shared" si="10"/>
        <v>55.78</v>
      </c>
      <c r="CU6" s="21">
        <f t="shared" si="10"/>
        <v>54.86</v>
      </c>
      <c r="CV6" s="21">
        <f t="shared" si="10"/>
        <v>55.04</v>
      </c>
      <c r="CW6" s="20" t="str">
        <f>IF(CW7="","",IF(CW7="-","【-】","【"&amp;SUBSTITUTE(TEXT(CW7,"#,##0.00"),"-","△")&amp;"】"))</f>
        <v>【58.94】</v>
      </c>
      <c r="CX6" s="21" t="str">
        <f>IF(CX7="",NA(),CX7)</f>
        <v>-</v>
      </c>
      <c r="CY6" s="21">
        <f t="shared" ref="CY6:DG6" si="11">IF(CY7="",NA(),CY7)</f>
        <v>100</v>
      </c>
      <c r="CZ6" s="21">
        <f t="shared" si="11"/>
        <v>100</v>
      </c>
      <c r="DA6" s="21">
        <f t="shared" si="11"/>
        <v>100</v>
      </c>
      <c r="DB6" s="21">
        <f t="shared" si="11"/>
        <v>100</v>
      </c>
      <c r="DC6" s="21" t="str">
        <f t="shared" si="11"/>
        <v>-</v>
      </c>
      <c r="DD6" s="21">
        <f t="shared" si="11"/>
        <v>82.06</v>
      </c>
      <c r="DE6" s="21">
        <f t="shared" si="11"/>
        <v>91.78</v>
      </c>
      <c r="DF6" s="21">
        <f t="shared" si="11"/>
        <v>91.37</v>
      </c>
      <c r="DG6" s="21">
        <f t="shared" si="11"/>
        <v>91.92</v>
      </c>
      <c r="DH6" s="20" t="str">
        <f>IF(DH7="","",IF(DH7="-","【-】","【"&amp;SUBSTITUTE(TEXT(DH7,"#,##0.00"),"-","△")&amp;"】"))</f>
        <v>【95.91】</v>
      </c>
      <c r="DI6" s="21" t="str">
        <f>IF(DI7="",NA(),DI7)</f>
        <v>-</v>
      </c>
      <c r="DJ6" s="21">
        <f t="shared" ref="DJ6:DR6" si="12">IF(DJ7="",NA(),DJ7)</f>
        <v>3.83</v>
      </c>
      <c r="DK6" s="21">
        <f t="shared" si="12"/>
        <v>7.67</v>
      </c>
      <c r="DL6" s="21">
        <f t="shared" si="12"/>
        <v>11.5</v>
      </c>
      <c r="DM6" s="21">
        <f t="shared" si="12"/>
        <v>15.33</v>
      </c>
      <c r="DN6" s="21" t="str">
        <f t="shared" si="12"/>
        <v>-</v>
      </c>
      <c r="DO6" s="21">
        <f t="shared" si="12"/>
        <v>19.93</v>
      </c>
      <c r="DP6" s="21">
        <f t="shared" si="12"/>
        <v>26.89</v>
      </c>
      <c r="DQ6" s="21">
        <f t="shared" si="12"/>
        <v>29.42</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0.75</v>
      </c>
      <c r="EB6" s="21">
        <f t="shared" si="13"/>
        <v>0.74</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7.0000000000000007E-2</v>
      </c>
      <c r="EN6" s="21">
        <f t="shared" si="14"/>
        <v>0.06</v>
      </c>
      <c r="EO6" s="20" t="str">
        <f>IF(EO7="","",IF(EO7="-","【-】","【"&amp;SUBSTITUTE(TEXT(EO7,"#,##0.00"),"-","△")&amp;"】"))</f>
        <v>【0.22】</v>
      </c>
    </row>
    <row r="7" spans="1:148" s="22" customFormat="1" x14ac:dyDescent="0.2">
      <c r="A7" s="14"/>
      <c r="B7" s="23">
        <v>2023</v>
      </c>
      <c r="C7" s="23">
        <v>89354</v>
      </c>
      <c r="D7" s="23">
        <v>46</v>
      </c>
      <c r="E7" s="23">
        <v>17</v>
      </c>
      <c r="F7" s="23">
        <v>1</v>
      </c>
      <c r="G7" s="23">
        <v>0</v>
      </c>
      <c r="H7" s="23" t="s">
        <v>95</v>
      </c>
      <c r="I7" s="23" t="s">
        <v>96</v>
      </c>
      <c r="J7" s="23" t="s">
        <v>97</v>
      </c>
      <c r="K7" s="23" t="s">
        <v>98</v>
      </c>
      <c r="L7" s="23" t="s">
        <v>99</v>
      </c>
      <c r="M7" s="23" t="s">
        <v>100</v>
      </c>
      <c r="N7" s="24" t="s">
        <v>101</v>
      </c>
      <c r="O7" s="24">
        <v>99.8</v>
      </c>
      <c r="P7" s="24">
        <v>0.19</v>
      </c>
      <c r="Q7" s="24">
        <v>100</v>
      </c>
      <c r="R7" s="24">
        <v>4620</v>
      </c>
      <c r="S7" s="24" t="s">
        <v>101</v>
      </c>
      <c r="T7" s="24" t="s">
        <v>101</v>
      </c>
      <c r="U7" s="24" t="s">
        <v>101</v>
      </c>
      <c r="V7" s="24">
        <v>366</v>
      </c>
      <c r="W7" s="24">
        <v>11.95</v>
      </c>
      <c r="X7" s="24">
        <v>30.63</v>
      </c>
      <c r="Y7" s="24" t="s">
        <v>101</v>
      </c>
      <c r="Z7" s="24">
        <v>102.31</v>
      </c>
      <c r="AA7" s="24">
        <v>102.22</v>
      </c>
      <c r="AB7" s="24">
        <v>96.94</v>
      </c>
      <c r="AC7" s="24">
        <v>96.64</v>
      </c>
      <c r="AD7" s="24" t="s">
        <v>101</v>
      </c>
      <c r="AE7" s="24">
        <v>107.81</v>
      </c>
      <c r="AF7" s="24">
        <v>104.64</v>
      </c>
      <c r="AG7" s="24">
        <v>105.35</v>
      </c>
      <c r="AH7" s="24">
        <v>106.8</v>
      </c>
      <c r="AI7" s="24">
        <v>105.91</v>
      </c>
      <c r="AJ7" s="24" t="s">
        <v>101</v>
      </c>
      <c r="AK7" s="24">
        <v>0</v>
      </c>
      <c r="AL7" s="24">
        <v>0</v>
      </c>
      <c r="AM7" s="24">
        <v>2.19</v>
      </c>
      <c r="AN7" s="24">
        <v>15.79</v>
      </c>
      <c r="AO7" s="24" t="s">
        <v>101</v>
      </c>
      <c r="AP7" s="24">
        <v>18.2</v>
      </c>
      <c r="AQ7" s="24">
        <v>25.76</v>
      </c>
      <c r="AR7" s="24">
        <v>26.07</v>
      </c>
      <c r="AS7" s="24">
        <v>26.89</v>
      </c>
      <c r="AT7" s="24">
        <v>3.03</v>
      </c>
      <c r="AU7" s="24" t="s">
        <v>101</v>
      </c>
      <c r="AV7" s="24">
        <v>4837.24</v>
      </c>
      <c r="AW7" s="24">
        <v>5264.96</v>
      </c>
      <c r="AX7" s="24">
        <v>3218.57</v>
      </c>
      <c r="AY7" s="24">
        <v>5541.83</v>
      </c>
      <c r="AZ7" s="24" t="s">
        <v>101</v>
      </c>
      <c r="BA7" s="24">
        <v>48.56</v>
      </c>
      <c r="BB7" s="24">
        <v>65.56</v>
      </c>
      <c r="BC7" s="24">
        <v>65.87</v>
      </c>
      <c r="BD7" s="24">
        <v>77.260000000000005</v>
      </c>
      <c r="BE7" s="24">
        <v>78.430000000000007</v>
      </c>
      <c r="BF7" s="24" t="s">
        <v>101</v>
      </c>
      <c r="BG7" s="24">
        <v>34.94</v>
      </c>
      <c r="BH7" s="24">
        <v>26.7</v>
      </c>
      <c r="BI7" s="24">
        <v>20.55</v>
      </c>
      <c r="BJ7" s="24">
        <v>16.63</v>
      </c>
      <c r="BK7" s="24" t="s">
        <v>101</v>
      </c>
      <c r="BL7" s="24">
        <v>1245.0999999999999</v>
      </c>
      <c r="BM7" s="24">
        <v>765.48</v>
      </c>
      <c r="BN7" s="24">
        <v>742.08</v>
      </c>
      <c r="BO7" s="24">
        <v>730.84</v>
      </c>
      <c r="BP7" s="24">
        <v>630.82000000000005</v>
      </c>
      <c r="BQ7" s="24" t="s">
        <v>101</v>
      </c>
      <c r="BR7" s="24">
        <v>137.91999999999999</v>
      </c>
      <c r="BS7" s="24">
        <v>131.41999999999999</v>
      </c>
      <c r="BT7" s="24">
        <v>69.63</v>
      </c>
      <c r="BU7" s="24">
        <v>72.92</v>
      </c>
      <c r="BV7" s="24" t="s">
        <v>101</v>
      </c>
      <c r="BW7" s="24">
        <v>79.77</v>
      </c>
      <c r="BX7" s="24">
        <v>87.8</v>
      </c>
      <c r="BY7" s="24">
        <v>86.51</v>
      </c>
      <c r="BZ7" s="24">
        <v>89.17</v>
      </c>
      <c r="CA7" s="24">
        <v>97.81</v>
      </c>
      <c r="CB7" s="24" t="s">
        <v>101</v>
      </c>
      <c r="CC7" s="24">
        <v>170.28</v>
      </c>
      <c r="CD7" s="24">
        <v>179.2</v>
      </c>
      <c r="CE7" s="24">
        <v>354.45</v>
      </c>
      <c r="CF7" s="24">
        <v>324.47000000000003</v>
      </c>
      <c r="CG7" s="24" t="s">
        <v>101</v>
      </c>
      <c r="CH7" s="24">
        <v>214.56</v>
      </c>
      <c r="CI7" s="24">
        <v>187.69</v>
      </c>
      <c r="CJ7" s="24">
        <v>188.24</v>
      </c>
      <c r="CK7" s="24">
        <v>184.85</v>
      </c>
      <c r="CL7" s="24">
        <v>138.75</v>
      </c>
      <c r="CM7" s="24" t="s">
        <v>101</v>
      </c>
      <c r="CN7" s="24" t="s">
        <v>101</v>
      </c>
      <c r="CO7" s="24" t="s">
        <v>101</v>
      </c>
      <c r="CP7" s="24" t="s">
        <v>101</v>
      </c>
      <c r="CQ7" s="24" t="s">
        <v>101</v>
      </c>
      <c r="CR7" s="24" t="s">
        <v>101</v>
      </c>
      <c r="CS7" s="24">
        <v>49.47</v>
      </c>
      <c r="CT7" s="24">
        <v>55.78</v>
      </c>
      <c r="CU7" s="24">
        <v>54.86</v>
      </c>
      <c r="CV7" s="24">
        <v>55.04</v>
      </c>
      <c r="CW7" s="24">
        <v>58.94</v>
      </c>
      <c r="CX7" s="24" t="s">
        <v>101</v>
      </c>
      <c r="CY7" s="24">
        <v>100</v>
      </c>
      <c r="CZ7" s="24">
        <v>100</v>
      </c>
      <c r="DA7" s="24">
        <v>100</v>
      </c>
      <c r="DB7" s="24">
        <v>100</v>
      </c>
      <c r="DC7" s="24" t="s">
        <v>101</v>
      </c>
      <c r="DD7" s="24">
        <v>82.06</v>
      </c>
      <c r="DE7" s="24">
        <v>91.78</v>
      </c>
      <c r="DF7" s="24">
        <v>91.37</v>
      </c>
      <c r="DG7" s="24">
        <v>91.92</v>
      </c>
      <c r="DH7" s="24">
        <v>95.91</v>
      </c>
      <c r="DI7" s="24" t="s">
        <v>101</v>
      </c>
      <c r="DJ7" s="24">
        <v>3.83</v>
      </c>
      <c r="DK7" s="24">
        <v>7.67</v>
      </c>
      <c r="DL7" s="24">
        <v>11.5</v>
      </c>
      <c r="DM7" s="24">
        <v>15.33</v>
      </c>
      <c r="DN7" s="24" t="s">
        <v>101</v>
      </c>
      <c r="DO7" s="24">
        <v>19.93</v>
      </c>
      <c r="DP7" s="24">
        <v>26.89</v>
      </c>
      <c r="DQ7" s="24">
        <v>29.42</v>
      </c>
      <c r="DR7" s="24">
        <v>31.14</v>
      </c>
      <c r="DS7" s="24">
        <v>41.09</v>
      </c>
      <c r="DT7" s="24" t="s">
        <v>101</v>
      </c>
      <c r="DU7" s="24">
        <v>0</v>
      </c>
      <c r="DV7" s="24">
        <v>0</v>
      </c>
      <c r="DW7" s="24">
        <v>0</v>
      </c>
      <c r="DX7" s="24">
        <v>0</v>
      </c>
      <c r="DY7" s="24" t="s">
        <v>101</v>
      </c>
      <c r="DZ7" s="24">
        <v>0</v>
      </c>
      <c r="EA7" s="24">
        <v>0.75</v>
      </c>
      <c r="EB7" s="24">
        <v>0.74</v>
      </c>
      <c r="EC7" s="24">
        <v>0.76</v>
      </c>
      <c r="ED7" s="24">
        <v>8.68</v>
      </c>
      <c r="EE7" s="24" t="s">
        <v>101</v>
      </c>
      <c r="EF7" s="24">
        <v>0</v>
      </c>
      <c r="EG7" s="24">
        <v>0</v>
      </c>
      <c r="EH7" s="24">
        <v>0</v>
      </c>
      <c r="EI7" s="24">
        <v>0</v>
      </c>
      <c r="EJ7" s="24" t="s">
        <v>101</v>
      </c>
      <c r="EK7" s="24">
        <v>0.32</v>
      </c>
      <c r="EL7" s="24">
        <v>0.1</v>
      </c>
      <c r="EM7" s="24">
        <v>7.0000000000000007E-2</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URHW7004</cp:lastModifiedBy>
  <dcterms:created xsi:type="dcterms:W3CDTF">2025-01-24T06:59:12Z</dcterms:created>
  <dcterms:modified xsi:type="dcterms:W3CDTF">2025-02-05T00:07:55Z</dcterms:modified>
  <cp:category/>
</cp:coreProperties>
</file>