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28680" yWindow="-120" windowWidth="19440" windowHeight="14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U34" i="10"/>
  <c r="U35" i="10" s="1"/>
  <c r="C34" i="10"/>
  <c r="AM34" i="10" l="1"/>
  <c r="AM35"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<sst xmlns="http://schemas.openxmlformats.org/spreadsheetml/2006/main" count="1098" uniqueCount="560">
  <si>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</si>
  <si>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</si>
  <si>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</si>
  <si>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</si>
  <si>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</si>
  <si>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</si>
  <si>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</si>
  <si>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</si>
  <si>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</si>
  <si>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</si>
  <si>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</si>
  <si>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</si>
  <si>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</si>
  <si>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</si>
  <si>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</si>
  <si>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</si>
  <si>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</si>
  <si>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</si>
  <si>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</si>
  <si>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</si>
  <si>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</si>
  <si>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</si>
  <si>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</si>
  <si>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</si>
  <si>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</si>
  <si>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</si>
  <si>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</si>
  <si>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</si>
  <si>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</si>
  <si>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</si>
  <si>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</si>
  <si>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</si>
  <si>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</si>
  <si>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</si>
  <si>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</si>
  <si>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</si>
  <si>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</si>
  <si>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</si>
  <si>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</si>
  <si>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</si>
  <si>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</si>
  <si>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</si>
  <si>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</si>
  <si>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</si>
  <si>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</si>
  <si>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</si>
  <si>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</si>
  <si>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</si>
  <si>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</si>
  <si>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</si>
  <si>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</si>
  <si>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</si>
  <si>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</si>
  <si>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</si>
  <si>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</si>
  <si>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</si>
  <si>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</si>
  <si>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</si>
  <si>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</si>
  <si>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</si>
  <si>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</si>
  <si>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</si>
  <si>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</si>
  <si>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</si>
  <si>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</si>
  <si>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</si>
  <si>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</si>
  <si>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</si>
  <si>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</si>
  <si>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</si>
  <si>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</si>
  <si>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</si>
  <si>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</si>
  <si>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</si>
  <si>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</si>
  <si>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</si>
  <si>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</si>
  <si>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</si>
  <si>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</si>
  <si>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</si>
  <si>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</si>
  <si>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</si>
  <si>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</si>
  <si>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</si>
  <si>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</si>
  <si>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</si>
  <si>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</si>
  <si>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</si>
  <si>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</si>
  <si>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</si>
  <si>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</si>
  <si>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</si>
  <si>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</si>
  <si>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</si>
  <si>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</si>
  <si>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</si>
  <si>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</si>
  <si>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</si>
  <si>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</si>
  <si>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</si>
  <si>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</si>
  <si>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</si>
  <si>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</si>
  <si>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</si>
  <si>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</si>
  <si>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</si>
  <si>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</si>
  <si>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</si>
  <si>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</si>
  <si>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</si>
  <si>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</si>
  <si>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</si>
  <si>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</si>
  <si>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</si>
  <si>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</si>
  <si>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</si>
  <si>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</si>
  <si>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</si>
  <si>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</si>
  <si>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</si>
  <si>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</si>
  <si>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</si>
  <si>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</si>
  <si>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</si>
  <si>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</si>
  <si>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</si>
  <si>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</si>
  <si>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</si>
  <si>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</si>
  <si>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</si>
  <si>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</si>
  <si>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</si>
  <si>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</si>
  <si>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</si>
  <si>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</si>
  <si>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</si>
  <si>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</si>
  <si>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</si>
  <si>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</si>
  <si>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</si>
  <si>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</si>
  <si>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</si>
  <si>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</si>
  <si>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</si>
  <si>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</si>
  <si>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</si>
  <si>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</si>
  <si>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</si>
  <si>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</si>
  <si>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</si>
  <si>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</si>
  <si>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</si>
  <si>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</si>
  <si>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</si>
  <si>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</si>
  <si>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</si>
  <si>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</si>
  <si>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</si>
  <si>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</si>
  <si>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</si>
  <si>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</si>
  <si>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</si>
  <si>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</si>
  <si>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</si>
  <si>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</si>
  <si>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</si>
  <si>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</si>
  <si>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</si>
  <si>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</si>
  <si>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</si>
  <si>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</si>
  <si>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</si>
  <si>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</si>
  <si>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</si>
  <si>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</si>
  <si>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</si>
  <si>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</si>
  <si>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</si>
  <si>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</si>
  <si>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</si>
  <si>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</si>
  <si>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</si>
  <si>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</si>
  <si>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</si>
  <si>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</si>
  <si>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</si>
  <si>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</si>
  <si>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</si>
  <si>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</si>
  <si>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</si>
  <si>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</si>
  <si>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</si>
  <si>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</si>
  <si>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</si>
  <si>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</si>
  <si>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</si>
  <si>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</si>
  <si>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</si>
  <si>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</si>
  <si>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</si>
  <si>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</si>
  <si>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</si>
  <si>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</si>
  <si>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茨城県つくばみらい市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</si>
  <si>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</si>
  <si>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</si>
  <si>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</si>
  <si>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</si>
  <si>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</si>
  <si>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</si>
  <si>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</si>
  <si>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</si>
  <si>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</si>
  <si>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</si>
  <si>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</si>
  <si>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</si>
  <si>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</si>
  <si>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</si>
  <si>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</si>
  <si>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</si>
  <si>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</si>
  <si>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</si>
  <si>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</si>
  <si>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</si>
  <si>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</si>
  <si>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</si>
  <si>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</si>
  <si>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</si>
  <si>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</si>
  <si>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</si>
  <si>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</si>
  <si>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</si>
  <si>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</si>
  <si>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</si>
  <si>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</si>
  <si>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</si>
  <si>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</si>
  <si>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</si>
  <si>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</si>
  <si>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</si>
  <si>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</si>
  <si>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</si>
  <si>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</si>
  <si>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</si>
  <si>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</si>
  <si>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</si>
  <si>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</si>
  <si>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</si>
  <si>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</si>
  <si>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</si>
  <si>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</si>
  <si>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</si>
  <si>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</si>
  <si>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</si>
  <si>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</si>
  <si>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</si>
  <si>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</si>
  <si>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</si>
  <si>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</si>
  <si>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</si>
  <si>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</si>
  <si>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</si>
  <si>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</si>
  <si>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</si>
  <si>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</si>
  <si>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</si>
  <si>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</si>
  <si>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</si>
  <si>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</si>
  <si>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</si>
  <si>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</si>
  <si>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</si>
  <si>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</si>
  <si>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</si>
  <si>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</si>
  <si>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</si>
  <si>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</si>
  <si>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</si>
  <si>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</si>
  <si>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</si>
  <si>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</si>
  <si>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</si>
  <si>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</si>
  <si>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</si>
  <si>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</si>
  <si>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</si>
  <si>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</si>
  <si>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</si>
  <si>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</si>
  <si>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</si>
  <si>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</si>
  <si>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</si>
  <si>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</si>
  <si>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</si>
  <si>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</si>
  <si>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</si>
  <si>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</si>
  <si>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</si>
  <si>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</si>
  <si>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</si>
  <si>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</si>
  <si>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</si>
  <si>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</si>
  <si>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</si>
  <si>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</si>
  <si>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</si>
  <si>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</si>
  <si>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</si>
  <si>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</si>
  <si>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</si>
  <si>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</si>
  <si>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</si>
  <si>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</si>
  <si>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</si>
  <si>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</si>
  <si>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</si>
  <si>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</si>
  <si>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</si>
  <si>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</si>
  <si>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</si>
  <si>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</si>
  <si>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</si>
  <si>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</si>
  <si>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</si>
  <si>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</si>
  <si>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</si>
  <si>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</si>
  <si>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</si>
  <si>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</si>
  <si>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</si>
  <si>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</si>
  <si>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</si>
  <si>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</si>
  <si>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</si>
  <si>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</si>
  <si>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</si>
  <si>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</si>
  <si>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</si>
  <si>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</si>
  <si>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</si>
  <si>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</si>
  <si>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</si>
  <si>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</si>
  <si>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</si>
  <si>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</si>
  <si>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</si>
  <si>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</si>
  <si>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</si>
  <si>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</si>
  <si>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</si>
  <si>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</si>
  <si>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</si>
  <si>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</si>
  <si>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</si>
  <si>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茨城県つくばみらい市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</si>
  <si>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</si>
  <si>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</si>
  <si>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</si>
  <si>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</si>
  <si>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</si>
  <si>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</si>
  <si>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</si>
  <si>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</si>
  <si>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</si>
  <si>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</si>
  <si>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</si>
  <si>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</si>
  <si>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</si>
  <si>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</si>
  <si>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</si>
  <si>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</si>
  <si>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</si>
  <si>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</si>
  <si>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</si>
  <si>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</si>
  <si>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</si>
  <si>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</si>
  <si>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</si>
  <si>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</si>
  <si>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</si>
  <si>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</si>
  <si>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</si>
  <si>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</si>
  <si>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</si>
  <si>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</si>
  <si>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</si>
  <si>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</si>
  <si>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</si>
  <si>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</si>
  <si>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</si>
  <si>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</si>
  <si>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</si>
  <si>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</si>
  <si>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</si>
  <si>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</si>
  <si>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</si>
  <si>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</si>
  <si>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</si>
  <si>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</si>
  <si>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</si>
  <si>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</si>
  <si>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</si>
  <si>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</si>
  <si>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</si>
  <si>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</si>
  <si>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</si>
  <si>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</si>
  <si>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</si>
  <si>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</si>
  <si>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</si>
  <si>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</si>
  <si>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</si>
  <si>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</si>
  <si>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</si>
  <si>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</si>
  <si>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</si>
  <si>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</si>
  <si>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</si>
  <si>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</si>
  <si>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</si>
  <si>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</si>
  <si>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</si>
  <si>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</si>
  <si>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</si>
  <si>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</si>
  <si>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</si>
  <si>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</si>
  <si>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</si>
  <si>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</si>
  <si>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</si>
  <si>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</si>
  <si>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</si>
  <si>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</si>
  <si>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</si>
  <si>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</si>
  <si>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</si>
  <si>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</si>
  <si>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</si>
  <si>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</si>
  <si>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</si>
  <si>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</si>
  <si>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</si>
  <si>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</si>
  <si>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</si>
  <si>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</si>
  <si>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</si>
  <si>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</si>
  <si>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</si>
  <si>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</si>
  <si>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</si>
  <si>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</si>
  <si>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</si>
  <si>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</si>
  <si>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</si>
  <si>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</si>
  <si>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</si>
  <si>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</si>
  <si>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</si>
  <si>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</si>
  <si>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</si>
  <si>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</si>
  <si>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</si>
  <si>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</si>
  <si>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</si>
  <si>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</si>
  <si>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</si>
  <si>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</si>
  <si>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</si>
  <si>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</si>
  <si>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</si>
  <si>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</si>
  <si>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</si>
  <si>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</si>
  <si>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</si>
  <si>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</si>
  <si>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</si>
  <si>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</si>
  <si>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</si>
  <si>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</si>
  <si>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</si>
  <si>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</si>
  <si>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</si>
  <si>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</si>
  <si>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</si>
  <si>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</si>
  <si>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</si>
  <si>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</si>
  <si>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</si>
  <si>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</si>
  <si>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</si>
  <si>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</si>
  <si>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</si>
  <si>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</si>
  <si>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</si>
  <si>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</si>
  <si>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</si>
  <si>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</si>
  <si>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</si>
  <si>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</si>
  <si>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</si>
  <si>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</si>
  <si>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</si>
  <si>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</si>
  <si>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</si>
  <si>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</si>
  <si>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</si>
  <si>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</si>
  <si>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</si>
  <si>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</si>
  <si>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</si>
  <si>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</si>
  <si>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</si>
  <si>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</si>
  <si>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</si>
  <si>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</si>
  <si>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</si>
  <si>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</si>
  <si>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</si>
  <si>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</si>
  <si>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</si>
  <si>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</si>
  <si>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</si>
  <si>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</si>
  <si>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</si>
  <si>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</si>
  <si>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</si>
  <si>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</si>
  <si>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</si>
  <si>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</si>
  <si>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2.46</t>
  </si>
  <si>
    <t>▲ 6.91</t>
  </si>
  <si>
    <t>水道事業会計</t>
  </si>
  <si>
    <t>一般会計</t>
  </si>
  <si>
    <t>下水道事業会計</t>
  </si>
  <si>
    <t>後期高齢者医療特別会計</t>
  </si>
  <si>
    <t>国民健康保険特別会計</t>
  </si>
  <si>
    <t>介護保険特別会計</t>
  </si>
  <si>
    <t>その他会計（赤字）</t>
  </si>
  <si>
    <t>その他会計（黒字）</t>
  </si>
  <si>
    <t>R01</t>
    <phoneticPr fontId="5"/>
  </si>
  <si>
    <t>R02</t>
    <phoneticPr fontId="5"/>
  </si>
  <si>
    <t>R03</t>
    <phoneticPr fontId="5"/>
  </si>
  <si>
    <t>R04</t>
    <phoneticPr fontId="5"/>
  </si>
  <si>
    <t>R05</t>
    <phoneticPr fontId="5"/>
  </si>
  <si>
    <t>-</t>
    <phoneticPr fontId="2"/>
  </si>
  <si>
    <t>茨城県市町村総合事務組合（一般会計）</t>
    <rPh sb="13" eb="17">
      <t>イッパンカイケイ</t>
    </rPh>
    <phoneticPr fontId="2"/>
  </si>
  <si>
    <t>茨城県市町村総合事務組合（県民交通災害共済事業特別会計）</t>
    <phoneticPr fontId="2"/>
  </si>
  <si>
    <t>茨城県後期高齢者医療広域連合（一般会計）</t>
    <rPh sb="15" eb="19">
      <t>イッパンカイケイ</t>
    </rPh>
    <phoneticPr fontId="2"/>
  </si>
  <si>
    <t>茨城県後期高齢者医療広域連合（後期高齢医療特別会計）</t>
    <phoneticPr fontId="2"/>
  </si>
  <si>
    <t>常総衛生組合（一般会計）</t>
    <phoneticPr fontId="2"/>
  </si>
  <si>
    <t>取手市外２市火葬場組合（一般会計）</t>
    <phoneticPr fontId="2"/>
  </si>
  <si>
    <t>常総地方広域市町村圏事務組合（一般会計）</t>
    <phoneticPr fontId="2"/>
  </si>
  <si>
    <t>取手地方広域下水道組合（下水道事業会計）</t>
    <phoneticPr fontId="2"/>
  </si>
  <si>
    <t>茨城租税債権管理機構（一般会計）</t>
    <phoneticPr fontId="2"/>
  </si>
  <si>
    <t>利根川水系県南水防事務組合（一般会計）</t>
    <phoneticPr fontId="2"/>
  </si>
  <si>
    <t>ふるさとづくり基金</t>
  </si>
  <si>
    <t>公共施設整備基金</t>
  </si>
  <si>
    <t>ふるさと創生基金</t>
  </si>
  <si>
    <t>地域福祉基金</t>
  </si>
  <si>
    <t>みらいこども基金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</si>
</sst>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71279</c:v>
                </c:pt>
                <c:pt idx="3">
                  <c:v>74994</c:v>
                </c:pt>
                <c:pt idx="4">
                  <c:v>71849</c:v>
                </c:pt>
              </c:numCache>
            </c:numRef>
          </c:val>
          <c:smooth val="0"/>
          <c:extLst>
            <c:ext xmlns:c16="http://schemas.microsoft.com/office/drawing/2014/chart" uri="{C3380CC4-5D6E-409C-BE32-E72D297353CC}">
              <c16:uniqueId val="{00000000-C857-498B-96AD-A2762C85F4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21740</c:v>
                </c:pt>
                <c:pt idx="1">
                  <c:v>34264</c:v>
                </c:pt>
                <c:pt idx="2">
                  <c:v>25223</c:v>
                </c:pt>
                <c:pt idx="3">
                  <c:v>59213</c:v>
                </c:pt>
                <c:pt idx="4">
                  <c:v>24035</c:v>
                </c:pt>
              </c:numCache>
            </c:numRef>
          </c:val>
          <c:smooth val="0"/>
          <c:extLst>
            <c:ext xmlns:c16="http://schemas.microsoft.com/office/drawing/2014/chart" uri="{C3380CC4-5D6E-409C-BE32-E72D297353CC}">
              <c16:uniqueId val="{00000001-C857-498B-96AD-A2762C85F4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3.68</c:v>
                </c:pt>
                <c:pt idx="1">
                  <c:v>3.69</c:v>
                </c:pt>
                <c:pt idx="2">
                  <c:v>4.03</c:v>
                </c:pt>
                <c:pt idx="3">
                  <c:v>6.61</c:v>
                </c:pt>
                <c:pt idx="4">
                  <c:v>4.54</c:v>
                </c:pt>
              </c:numCache>
            </c:numRef>
          </c:val>
          <c:extLst>
            <c:ext xmlns:c16="http://schemas.microsoft.com/office/drawing/2014/chart" uri="{C3380CC4-5D6E-409C-BE32-E72D297353CC}">
              <c16:uniqueId val="{00000000-CC37-4E0C-B4E6-CD94DE9A3B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15.96</c:v>
                </c:pt>
                <c:pt idx="1">
                  <c:v>17.079999999999998</c:v>
                </c:pt>
                <c:pt idx="2">
                  <c:v>28.03</c:v>
                </c:pt>
                <c:pt idx="3">
                  <c:v>26.65</c:v>
                </c:pt>
                <c:pt idx="4">
                  <c:v>20.98</c:v>
                </c:pt>
              </c:numCache>
            </c:numRef>
          </c:val>
          <c:extLst>
            <c:ext xmlns:c16="http://schemas.microsoft.com/office/drawing/2014/chart" uri="{C3380CC4-5D6E-409C-BE32-E72D297353CC}">
              <c16:uniqueId val="{00000001-CC37-4E0C-B4E6-CD94DE9A3B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2.09</c:v>
                </c:pt>
                <c:pt idx="2">
                  <c:v>12.47</c:v>
                </c:pt>
                <c:pt idx="3">
                  <c:v>0.83</c:v>
                </c:pt>
                <c:pt idx="4">
                  <c:v>-6.91</c:v>
                </c:pt>
              </c:numCache>
            </c:numRef>
          </c:val>
          <c:smooth val="0"/>
          <c:extLst>
            <c:ext xmlns:c16="http://schemas.microsoft.com/office/drawing/2014/chart" uri="{C3380CC4-5D6E-409C-BE32-E72D297353CC}">
              <c16:uniqueId val="{00000002-CC37-4E0C-B4E6-CD94DE9A3B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0.41</c:v>
                </c:pt>
                <c:pt idx="2">
                  <c:v>#N/A</c:v>
                </c:pt>
                <c:pt idx="3">
                  <c:v>0.15</c:v>
                </c:pt>
                <c:pt idx="4">
                  <c:v>#N/A</c:v>
                </c:pt>
                <c:pt idx="5">
                  <c:v>0</c:v>
                </c:pt>
                <c:pt idx="6">
                  <c:v>0</c:v>
                </c:pt>
                <c:pt idx="7">
                  <c:v>0</c:v>
                </c:pt>
                <c:pt idx="8">
                  <c:v>0</c:v>
                </c:pt>
                <c:pt idx="9">
                  <c:v>0</c:v>
                </c:pt>
              </c:numCache>
            </c:numRef>
          </c:val>
          <c:extLst>
            <c:ext xmlns:c16="http://schemas.microsoft.com/office/drawing/2014/chart" uri="{C3380CC4-5D6E-409C-BE32-E72D297353CC}">
              <c16:uniqueId val="{00000000-0A9E-4321-B311-2826F4BE7C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9E-4321-B311-2826F4BE7C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9E-4321-B311-2826F4BE7C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9E-4321-B311-2826F4BE7C6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1.38</c:v>
                </c:pt>
                <c:pt idx="2">
                  <c:v>#N/A</c:v>
                </c:pt>
                <c:pt idx="3">
                  <c:v>1.56</c:v>
                </c:pt>
                <c:pt idx="4">
                  <c:v>#N/A</c:v>
                </c:pt>
                <c:pt idx="5">
                  <c:v>1.62</c:v>
                </c:pt>
                <c:pt idx="6">
                  <c:v>#N/A</c:v>
                </c:pt>
                <c:pt idx="7">
                  <c:v>1.65</c:v>
                </c:pt>
                <c:pt idx="8">
                  <c:v>#N/A</c:v>
                </c:pt>
                <c:pt idx="9">
                  <c:v>0.01</c:v>
                </c:pt>
              </c:numCache>
            </c:numRef>
          </c:val>
          <c:extLst>
            <c:ext xmlns:c16="http://schemas.microsoft.com/office/drawing/2014/chart" uri="{C3380CC4-5D6E-409C-BE32-E72D297353CC}">
              <c16:uniqueId val="{00000004-0A9E-4321-B311-2826F4BE7C6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0.39</c:v>
                </c:pt>
                <c:pt idx="4">
                  <c:v>#N/A</c:v>
                </c:pt>
                <c:pt idx="5">
                  <c:v>0.34</c:v>
                </c:pt>
                <c:pt idx="6">
                  <c:v>#N/A</c:v>
                </c:pt>
                <c:pt idx="7">
                  <c:v>0.14000000000000001</c:v>
                </c:pt>
                <c:pt idx="8">
                  <c:v>#N/A</c:v>
                </c:pt>
                <c:pt idx="9">
                  <c:v>0.06</c:v>
                </c:pt>
              </c:numCache>
            </c:numRef>
          </c:val>
          <c:extLst>
            <c:ext xmlns:c16="http://schemas.microsoft.com/office/drawing/2014/chart" uri="{C3380CC4-5D6E-409C-BE32-E72D297353CC}">
              <c16:uniqueId val="{00000005-0A9E-4321-B311-2826F4BE7C6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1.71</c:v>
                </c:pt>
              </c:numCache>
            </c:numRef>
          </c:val>
          <c:extLst>
            <c:ext xmlns:c16="http://schemas.microsoft.com/office/drawing/2014/chart" uri="{C3380CC4-5D6E-409C-BE32-E72D297353CC}">
              <c16:uniqueId val="{00000006-0A9E-4321-B311-2826F4BE7C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1.1299999999999999</c:v>
                </c:pt>
                <c:pt idx="4">
                  <c:v>#N/A</c:v>
                </c:pt>
                <c:pt idx="5">
                  <c:v>2.21</c:v>
                </c:pt>
                <c:pt idx="6">
                  <c:v>#N/A</c:v>
                </c:pt>
                <c:pt idx="7">
                  <c:v>3.77</c:v>
                </c:pt>
                <c:pt idx="8">
                  <c:v>#N/A</c:v>
                </c:pt>
                <c:pt idx="9">
                  <c:v>4.2300000000000004</c:v>
                </c:pt>
              </c:numCache>
            </c:numRef>
          </c:val>
          <c:extLst>
            <c:ext xmlns:c16="http://schemas.microsoft.com/office/drawing/2014/chart" uri="{C3380CC4-5D6E-409C-BE32-E72D297353CC}">
              <c16:uniqueId val="{00000007-0A9E-4321-B311-2826F4BE7C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3.67</c:v>
                </c:pt>
                <c:pt idx="2">
                  <c:v>#N/A</c:v>
                </c:pt>
                <c:pt idx="3">
                  <c:v>3.49</c:v>
                </c:pt>
                <c:pt idx="4">
                  <c:v>#N/A</c:v>
                </c:pt>
                <c:pt idx="5">
                  <c:v>4.03</c:v>
                </c:pt>
                <c:pt idx="6">
                  <c:v>#N/A</c:v>
                </c:pt>
                <c:pt idx="7">
                  <c:v>6.6</c:v>
                </c:pt>
                <c:pt idx="8">
                  <c:v>#N/A</c:v>
                </c:pt>
                <c:pt idx="9">
                  <c:v>4.53</c:v>
                </c:pt>
              </c:numCache>
            </c:numRef>
          </c:val>
          <c:extLst>
            <c:ext xmlns:c16="http://schemas.microsoft.com/office/drawing/2014/chart" uri="{C3380CC4-5D6E-409C-BE32-E72D297353CC}">
              <c16:uniqueId val="{00000008-0A9E-4321-B311-2826F4BE7C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10.39</c:v>
                </c:pt>
                <c:pt idx="2">
                  <c:v>#N/A</c:v>
                </c:pt>
                <c:pt idx="3">
                  <c:v>10.14</c:v>
                </c:pt>
                <c:pt idx="4">
                  <c:v>#N/A</c:v>
                </c:pt>
                <c:pt idx="5">
                  <c:v>9.67</c:v>
                </c:pt>
                <c:pt idx="6">
                  <c:v>#N/A</c:v>
                </c:pt>
                <c:pt idx="7">
                  <c:v>9.8800000000000008</c:v>
                </c:pt>
                <c:pt idx="8">
                  <c:v>#N/A</c:v>
                </c:pt>
                <c:pt idx="9">
                  <c:v>9.3699999999999992</c:v>
                </c:pt>
              </c:numCache>
            </c:numRef>
          </c:val>
          <c:extLst>
            <c:ext xmlns:c16="http://schemas.microsoft.com/office/drawing/2014/chart" uri="{C3380CC4-5D6E-409C-BE32-E72D297353CC}">
              <c16:uniqueId val="{00000009-0A9E-4321-B311-2826F4BE7C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2147</c:v>
                </c:pt>
                <c:pt idx="5">
                  <c:v>2325</c:v>
                </c:pt>
                <c:pt idx="8">
                  <c:v>2364</c:v>
                </c:pt>
                <c:pt idx="11">
                  <c:v>2303</c:v>
                </c:pt>
                <c:pt idx="14">
                  <c:v>2301</c:v>
                </c:pt>
              </c:numCache>
            </c:numRef>
          </c:val>
          <c:extLst>
            <c:ext xmlns:c16="http://schemas.microsoft.com/office/drawing/2014/chart" uri="{C3380CC4-5D6E-409C-BE32-E72D297353CC}">
              <c16:uniqueId val="{00000000-4190-433B-B36E-933B3AB1E5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90-433B-B36E-933B3AB1E5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2-4190-433B-B36E-933B3AB1E5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511</c:v>
                </c:pt>
                <c:pt idx="3">
                  <c:v>508</c:v>
                </c:pt>
                <c:pt idx="6">
                  <c:v>514</c:v>
                </c:pt>
                <c:pt idx="9">
                  <c:v>502</c:v>
                </c:pt>
                <c:pt idx="12">
                  <c:v>504</c:v>
                </c:pt>
              </c:numCache>
            </c:numRef>
          </c:val>
          <c:extLst>
            <c:ext xmlns:c16="http://schemas.microsoft.com/office/drawing/2014/chart" uri="{C3380CC4-5D6E-409C-BE32-E72D297353CC}">
              <c16:uniqueId val="{00000003-4190-433B-B36E-933B3AB1E5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549</c:v>
                </c:pt>
                <c:pt idx="3">
                  <c:v>481</c:v>
                </c:pt>
                <c:pt idx="6">
                  <c:v>447</c:v>
                </c:pt>
                <c:pt idx="9">
                  <c:v>452</c:v>
                </c:pt>
                <c:pt idx="12">
                  <c:v>455</c:v>
                </c:pt>
              </c:numCache>
            </c:numRef>
          </c:val>
          <c:extLst>
            <c:ext xmlns:c16="http://schemas.microsoft.com/office/drawing/2014/chart" uri="{C3380CC4-5D6E-409C-BE32-E72D297353CC}">
              <c16:uniqueId val="{00000004-4190-433B-B36E-933B3AB1E5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4190-433B-B36E-933B3AB1E5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90-433B-B36E-933B3AB1E5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1861</c:v>
                </c:pt>
                <c:pt idx="3">
                  <c:v>2019</c:v>
                </c:pt>
                <c:pt idx="6">
                  <c:v>2097</c:v>
                </c:pt>
                <c:pt idx="9">
                  <c:v>2113</c:v>
                </c:pt>
                <c:pt idx="12">
                  <c:v>2156</c:v>
                </c:pt>
              </c:numCache>
            </c:numRef>
          </c:val>
          <c:extLst>
            <c:ext xmlns:c16="http://schemas.microsoft.com/office/drawing/2014/chart" uri="{C3380CC4-5D6E-409C-BE32-E72D297353CC}">
              <c16:uniqueId val="{00000007-4190-433B-B36E-933B3AB1E5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786</c:v>
                </c:pt>
                <c:pt idx="2">
                  <c:v>#N/A</c:v>
                </c:pt>
                <c:pt idx="3">
                  <c:v>#N/A</c:v>
                </c:pt>
                <c:pt idx="4">
                  <c:v>683</c:v>
                </c:pt>
                <c:pt idx="5">
                  <c:v>#N/A</c:v>
                </c:pt>
                <c:pt idx="6">
                  <c:v>#N/A</c:v>
                </c:pt>
                <c:pt idx="7">
                  <c:v>694</c:v>
                </c:pt>
                <c:pt idx="8">
                  <c:v>#N/A</c:v>
                </c:pt>
                <c:pt idx="9">
                  <c:v>#N/A</c:v>
                </c:pt>
                <c:pt idx="10">
                  <c:v>764</c:v>
                </c:pt>
                <c:pt idx="11">
                  <c:v>#N/A</c:v>
                </c:pt>
                <c:pt idx="12">
                  <c:v>#N/A</c:v>
                </c:pt>
                <c:pt idx="13">
                  <c:v>814</c:v>
                </c:pt>
                <c:pt idx="14">
                  <c:v>#N/A</c:v>
                </c:pt>
              </c:numCache>
            </c:numRef>
          </c:val>
          <c:smooth val="0"/>
          <c:extLst>
            <c:ext xmlns:c16="http://schemas.microsoft.com/office/drawing/2014/chart" uri="{C3380CC4-5D6E-409C-BE32-E72D297353CC}">
              <c16:uniqueId val="{00000008-4190-433B-B36E-933B3AB1E5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22070</c:v>
                </c:pt>
                <c:pt idx="5">
                  <c:v>21905</c:v>
                </c:pt>
                <c:pt idx="8">
                  <c:v>21245</c:v>
                </c:pt>
                <c:pt idx="11">
                  <c:v>20336</c:v>
                </c:pt>
                <c:pt idx="14">
                  <c:v>19055</c:v>
                </c:pt>
              </c:numCache>
            </c:numRef>
          </c:val>
          <c:extLst>
            <c:ext xmlns:c16="http://schemas.microsoft.com/office/drawing/2014/chart" uri="{C3380CC4-5D6E-409C-BE32-E72D297353CC}">
              <c16:uniqueId val="{00000000-96B0-4922-8ECA-FFEDDD5C8C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3765</c:v>
                </c:pt>
                <c:pt idx="5">
                  <c:v>3774</c:v>
                </c:pt>
                <c:pt idx="8">
                  <c:v>3930</c:v>
                </c:pt>
                <c:pt idx="11">
                  <c:v>3456</c:v>
                </c:pt>
                <c:pt idx="14">
                  <c:v>3027</c:v>
                </c:pt>
              </c:numCache>
            </c:numRef>
          </c:val>
          <c:extLst>
            <c:ext xmlns:c16="http://schemas.microsoft.com/office/drawing/2014/chart" uri="{C3380CC4-5D6E-409C-BE32-E72D297353CC}">
              <c16:uniqueId val="{00000001-96B0-4922-8ECA-FFEDDD5C8C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6008</c:v>
                </c:pt>
                <c:pt idx="5">
                  <c:v>6052</c:v>
                </c:pt>
                <c:pt idx="8">
                  <c:v>8052</c:v>
                </c:pt>
                <c:pt idx="11">
                  <c:v>7314</c:v>
                </c:pt>
                <c:pt idx="14">
                  <c:v>6426</c:v>
                </c:pt>
              </c:numCache>
            </c:numRef>
          </c:val>
          <c:extLst>
            <c:ext xmlns:c16="http://schemas.microsoft.com/office/drawing/2014/chart" uri="{C3380CC4-5D6E-409C-BE32-E72D297353CC}">
              <c16:uniqueId val="{00000002-96B0-4922-8ECA-FFEDDD5C8C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B0-4922-8ECA-FFEDDD5C8C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B0-4922-8ECA-FFEDDD5C8C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7</c:v>
                </c:pt>
                <c:pt idx="6">
                  <c:v>2</c:v>
                </c:pt>
                <c:pt idx="9">
                  <c:v>0</c:v>
                </c:pt>
                <c:pt idx="12">
                  <c:v>0</c:v>
                </c:pt>
              </c:numCache>
            </c:numRef>
          </c:val>
          <c:extLst>
            <c:ext xmlns:c16="http://schemas.microsoft.com/office/drawing/2014/chart" uri="{C3380CC4-5D6E-409C-BE32-E72D297353CC}">
              <c16:uniqueId val="{00000005-96B0-4922-8ECA-FFEDDD5C8C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1373</c:v>
                </c:pt>
                <c:pt idx="3">
                  <c:v>1337</c:v>
                </c:pt>
                <c:pt idx="6">
                  <c:v>1262</c:v>
                </c:pt>
                <c:pt idx="9">
                  <c:v>1290</c:v>
                </c:pt>
                <c:pt idx="12">
                  <c:v>1206</c:v>
                </c:pt>
              </c:numCache>
            </c:numRef>
          </c:val>
          <c:extLst>
            <c:ext xmlns:c16="http://schemas.microsoft.com/office/drawing/2014/chart" uri="{C3380CC4-5D6E-409C-BE32-E72D297353CC}">
              <c16:uniqueId val="{00000006-96B0-4922-8ECA-FFEDDD5C8C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6615</c:v>
                </c:pt>
                <c:pt idx="3">
                  <c:v>6494</c:v>
                </c:pt>
                <c:pt idx="6">
                  <c:v>6413</c:v>
                </c:pt>
                <c:pt idx="9">
                  <c:v>6052</c:v>
                </c:pt>
                <c:pt idx="12">
                  <c:v>6038</c:v>
                </c:pt>
              </c:numCache>
            </c:numRef>
          </c:val>
          <c:extLst>
            <c:ext xmlns:c16="http://schemas.microsoft.com/office/drawing/2014/chart" uri="{C3380CC4-5D6E-409C-BE32-E72D297353CC}">
              <c16:uniqueId val="{00000007-96B0-4922-8ECA-FFEDDD5C8C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5923</c:v>
                </c:pt>
                <c:pt idx="3">
                  <c:v>5692</c:v>
                </c:pt>
                <c:pt idx="6">
                  <c:v>4931</c:v>
                </c:pt>
                <c:pt idx="9">
                  <c:v>4404</c:v>
                </c:pt>
                <c:pt idx="12">
                  <c:v>3816</c:v>
                </c:pt>
              </c:numCache>
            </c:numRef>
          </c:val>
          <c:extLst>
            <c:ext xmlns:c16="http://schemas.microsoft.com/office/drawing/2014/chart" uri="{C3380CC4-5D6E-409C-BE32-E72D297353CC}">
              <c16:uniqueId val="{00000008-96B0-4922-8ECA-FFEDDD5C8C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B0-4922-8ECA-FFEDDD5C8C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22365</c:v>
                </c:pt>
                <c:pt idx="3">
                  <c:v>22296</c:v>
                </c:pt>
                <c:pt idx="6">
                  <c:v>22053</c:v>
                </c:pt>
                <c:pt idx="9">
                  <c:v>21443</c:v>
                </c:pt>
                <c:pt idx="12">
                  <c:v>19878</c:v>
                </c:pt>
              </c:numCache>
            </c:numRef>
          </c:val>
          <c:extLst>
            <c:ext xmlns:c16="http://schemas.microsoft.com/office/drawing/2014/chart" uri="{C3380CC4-5D6E-409C-BE32-E72D297353CC}">
              <c16:uniqueId val="{0000000A-96B0-4922-8ECA-FFEDDD5C8C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4435</c:v>
                </c:pt>
                <c:pt idx="2">
                  <c:v>#N/A</c:v>
                </c:pt>
                <c:pt idx="3">
                  <c:v>#N/A</c:v>
                </c:pt>
                <c:pt idx="4">
                  <c:v>4095</c:v>
                </c:pt>
                <c:pt idx="5">
                  <c:v>#N/A</c:v>
                </c:pt>
                <c:pt idx="6">
                  <c:v>#N/A</c:v>
                </c:pt>
                <c:pt idx="7">
                  <c:v>1432</c:v>
                </c:pt>
                <c:pt idx="8">
                  <c:v>#N/A</c:v>
                </c:pt>
                <c:pt idx="9">
                  <c:v>#N/A</c:v>
                </c:pt>
                <c:pt idx="10">
                  <c:v>2083</c:v>
                </c:pt>
                <c:pt idx="11">
                  <c:v>#N/A</c:v>
                </c:pt>
                <c:pt idx="12">
                  <c:v>#N/A</c:v>
                </c:pt>
                <c:pt idx="13">
                  <c:v>2430</c:v>
                </c:pt>
                <c:pt idx="14">
                  <c:v>#N/A</c:v>
                </c:pt>
              </c:numCache>
            </c:numRef>
          </c:val>
          <c:smooth val="0"/>
          <c:extLst>
            <c:ext xmlns:c16="http://schemas.microsoft.com/office/drawing/2014/chart" uri="{C3380CC4-5D6E-409C-BE32-E72D297353CC}">
              <c16:uniqueId val="{0000000B-96B0-4922-8ECA-FFEDDD5C8C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3738</c:v>
                </c:pt>
                <c:pt idx="1">
                  <c:v>3514</c:v>
                </c:pt>
                <c:pt idx="2">
                  <c:v>2837</c:v>
                </c:pt>
              </c:numCache>
            </c:numRef>
          </c:val>
          <c:extLst>
            <c:ext xmlns:c16="http://schemas.microsoft.com/office/drawing/2014/chart" uri="{C3380CC4-5D6E-409C-BE32-E72D297353CC}">
              <c16:uniqueId val="{00000000-FBE4-477A-8B4C-F75B90E6A2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292</c:v>
                </c:pt>
                <c:pt idx="1">
                  <c:v>292</c:v>
                </c:pt>
                <c:pt idx="2">
                  <c:v>292</c:v>
                </c:pt>
              </c:numCache>
            </c:numRef>
          </c:val>
          <c:extLst>
            <c:ext xmlns:c16="http://schemas.microsoft.com/office/drawing/2014/chart" uri="{C3380CC4-5D6E-409C-BE32-E72D297353CC}">
              <c16:uniqueId val="{00000001-FBE4-477A-8B4C-F75B90E6A2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1639</c:v>
                </c:pt>
                <c:pt idx="1">
                  <c:v>1614</c:v>
                </c:pt>
                <c:pt idx="2">
                  <c:v>1614</c:v>
                </c:pt>
              </c:numCache>
            </c:numRef>
          </c:val>
          <c:extLst>
            <c:ext xmlns:c16="http://schemas.microsoft.com/office/drawing/2014/chart" uri="{C3380CC4-5D6E-409C-BE32-E72D297353CC}">
              <c16:uniqueId val="{00000002-FBE4-477A-8B4C-F75B90E6A2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53,446
52,563
79.16
26,205,623
25,376,723
613,693
13,521,383
19,878,385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となっている。これはコロナ禍において、令和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年度の法人税が大幅に減少すると見込んだためである。</a:t>
          </a:r>
        </a:p>
        <a:p>
          <a:r>
            <a:rPr kumimoji="1" lang="ja-JP" altLang="en-US" sz="1300">
              <a:latin typeface="ＭＳ Ｐゴシック" panose="020B0600070205080204" pitchFamily="50" charset="-128"/>
              <a:ea typeface="ＭＳ Ｐゴシック" panose="020B0600070205080204" pitchFamily="50" charset="-128"/>
            </a:rPr>
            <a:t>　法人税については、コロナ禍以前の水準に戻りつつあるが、令和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年度の単年度指数が影響しているため、令和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年度に比べると</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21772</xdr:rowOff>
    </xdr:from>
    <xdr:to>
      <xdr:col>23</xdr:col>
      <xdr:colOff>133350</xdr:colOff>
      <xdr:row>38</xdr:row>
      <xdr:rowOff>39007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3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4535</xdr:rowOff>
    </xdr:from>
    <xdr:to>
      <xdr:col>19</xdr:col>
      <xdr:colOff>133350</xdr:colOff>
      <xdr:row>38</xdr:row>
      <xdr:rowOff>21772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107043</xdr:rowOff>
    </xdr:from>
    <xdr:to>
      <xdr:col>15</xdr:col>
      <xdr:colOff>82550</xdr:colOff>
      <xdr:row>38</xdr:row>
      <xdr:rowOff>4535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506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107043</xdr:rowOff>
    </xdr:from>
    <xdr:to>
      <xdr:col>11</xdr:col>
      <xdr:colOff>31750</xdr:colOff>
      <xdr:row>37</xdr:row>
      <xdr:rowOff>107043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5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159657</xdr:rowOff>
    </xdr:from>
    <xdr:to>
      <xdr:col>23</xdr:col>
      <xdr:colOff>184150</xdr:colOff>
      <xdr:row>38</xdr:row>
      <xdr:rowOff>89807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4734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125186</xdr:rowOff>
    </xdr:from>
    <xdr:to>
      <xdr:col>15</xdr:col>
      <xdr:colOff>133350</xdr:colOff>
      <xdr:row>38</xdr:row>
      <xdr:rowOff>55336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65513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56243</xdr:rowOff>
    </xdr:from>
    <xdr:to>
      <xdr:col>11</xdr:col>
      <xdr:colOff>82550</xdr:colOff>
      <xdr:row>37</xdr:row>
      <xdr:rowOff>157843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168020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56243</xdr:rowOff>
    </xdr:from>
    <xdr:to>
      <xdr:col>7</xdr:col>
      <xdr:colOff>31750</xdr:colOff>
      <xdr:row>37</xdr:row>
      <xdr:rowOff>157843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168020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昨年度より</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ポイント増加の</a:t>
          </a:r>
          <a:r>
            <a:rPr kumimoji="1" lang="en-US" altLang="ja-JP" sz="1300" baseline="0">
              <a:latin typeface="ＭＳ Ｐゴシック" panose="020B0600070205080204" pitchFamily="50" charset="-128"/>
              <a:ea typeface="ＭＳ Ｐゴシック" panose="020B0600070205080204" pitchFamily="50" charset="-128"/>
            </a:rPr>
            <a:t>94.7%</a:t>
          </a:r>
          <a:r>
            <a:rPr kumimoji="1" lang="ja-JP" altLang="en-US" sz="1300" baseline="0">
              <a:latin typeface="ＭＳ Ｐゴシック" panose="020B0600070205080204" pitchFamily="50" charset="-128"/>
              <a:ea typeface="ＭＳ Ｐゴシック" panose="020B0600070205080204" pitchFamily="50" charset="-128"/>
            </a:rPr>
            <a:t>となっている。これは普通交付税が増加したものの、人件費や扶助費等の増加がこれを上回ったためである。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物価高騰の影響や中学校建設、スマートインターチェンジの整備など大規模事業が控えているため、さらに自主財源の確保に努めるとともに、より効果的・効率的な行財政運営に努め、経常経費の抑制に一層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150622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598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62</xdr:row>
      <xdr:rowOff>29972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2553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61</xdr:row>
      <xdr:rowOff>109728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25532"/>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6817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170705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162069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円低くなっている。これは人口の増加と、生活応援商品券配布事業が終了したためである。</a:t>
          </a:r>
        </a:p>
        <a:p>
          <a:r>
            <a:rPr kumimoji="1" lang="ja-JP" altLang="en-US" sz="1300">
              <a:latin typeface="ＭＳ Ｐゴシック" panose="020B0600070205080204" pitchFamily="50" charset="-128"/>
              <a:ea typeface="ＭＳ Ｐゴシック" panose="020B0600070205080204" pitchFamily="50" charset="-128"/>
            </a:rPr>
            <a:t>　職員数のスリム化は数年来進めてきており、これ以上のスリム化は事業に影響を及ぼしかねないため難しいが、事務経費の削減など、今後も物件費の削減に努めていく。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94562</xdr:rowOff>
    </xdr:from>
    <xdr:to>
      <xdr:col>23</xdr:col>
      <xdr:colOff>133350</xdr:colOff>
      <xdr:row>81</xdr:row>
      <xdr:rowOff>94844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82012"/>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45664</xdr:rowOff>
    </xdr:from>
    <xdr:to>
      <xdr:col>19</xdr:col>
      <xdr:colOff>133350</xdr:colOff>
      <xdr:row>81</xdr:row>
      <xdr:rowOff>94844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3114"/>
          <a:ext cx="8890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138685</xdr:rowOff>
    </xdr:from>
    <xdr:to>
      <xdr:col>15</xdr:col>
      <xdr:colOff>82550</xdr:colOff>
      <xdr:row>81</xdr:row>
      <xdr:rowOff>45664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54685"/>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95334</xdr:rowOff>
    </xdr:from>
    <xdr:to>
      <xdr:col>11</xdr:col>
      <xdr:colOff>31750</xdr:colOff>
      <xdr:row>80</xdr:row>
      <xdr:rowOff>138685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11334"/>
          <a:ext cx="889000" cy="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15644</xdr:rowOff>
    </xdr:from>
    <xdr:to>
      <xdr:col>11</xdr:col>
      <xdr:colOff>82550</xdr:colOff>
      <xdr:row>81</xdr:row>
      <xdr:rowOff>117244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102021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129908</xdr:rowOff>
    </xdr:from>
    <xdr:to>
      <xdr:col>7</xdr:col>
      <xdr:colOff>31750</xdr:colOff>
      <xdr:row>81</xdr:row>
      <xdr:rowOff>60058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44835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43762</xdr:rowOff>
    </xdr:from>
    <xdr:to>
      <xdr:col>23</xdr:col>
      <xdr:colOff>184150</xdr:colOff>
      <xdr:row>81</xdr:row>
      <xdr:rowOff>145362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60289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44044</xdr:rowOff>
    </xdr:from>
    <xdr:to>
      <xdr:col>19</xdr:col>
      <xdr:colOff>184150</xdr:colOff>
      <xdr:row>81</xdr:row>
      <xdr:rowOff>145644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155821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0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166314</xdr:rowOff>
    </xdr:from>
    <xdr:to>
      <xdr:col>15</xdr:col>
      <xdr:colOff>133350</xdr:colOff>
      <xdr:row>81</xdr:row>
      <xdr:rowOff>96464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106641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87885</xdr:rowOff>
    </xdr:from>
    <xdr:to>
      <xdr:col>11</xdr:col>
      <xdr:colOff>82550</xdr:colOff>
      <xdr:row>81</xdr:row>
      <xdr:rowOff>18035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28212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44534</xdr:rowOff>
    </xdr:from>
    <xdr:to>
      <xdr:col>7</xdr:col>
      <xdr:colOff>31750</xdr:colOff>
      <xdr:row>80</xdr:row>
      <xdr:rowOff>146134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156311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2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ポイント増加しており、類似団体平均より高い数値となっている。今後も給与の適正化を図るために手当の見直し等を検討していく。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947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98879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947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83</xdr:row>
      <xdr:rowOff>167821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人下回っており、全国・県平均よりも低い値となっている。今後も必要な人員を確保しつつ、行政サービスの低下を招かないことに留意して、職員定数の適正化に努めていく。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59</xdr:row>
      <xdr:rowOff>159448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7379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153416</xdr:rowOff>
    </xdr:from>
    <xdr:to>
      <xdr:col>77</xdr:col>
      <xdr:colOff>44450</xdr:colOff>
      <xdr:row>59</xdr:row>
      <xdr:rowOff>158242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89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153416</xdr:rowOff>
    </xdr:from>
    <xdr:to>
      <xdr:col>72</xdr:col>
      <xdr:colOff>203200</xdr:colOff>
      <xdr:row>59</xdr:row>
      <xdr:rowOff>155427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89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151405</xdr:rowOff>
    </xdr:from>
    <xdr:to>
      <xdr:col>68</xdr:col>
      <xdr:colOff>152400</xdr:colOff>
      <xdr:row>59</xdr:row>
      <xdr:rowOff>155427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669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166963</xdr:rowOff>
    </xdr:from>
    <xdr:to>
      <xdr:col>68</xdr:col>
      <xdr:colOff>203200</xdr:colOff>
      <xdr:row>60</xdr:row>
      <xdr:rowOff>97113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81890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108648</xdr:rowOff>
    </xdr:from>
    <xdr:to>
      <xdr:col>81</xdr:col>
      <xdr:colOff>95250</xdr:colOff>
      <xdr:row>60</xdr:row>
      <xdr:rowOff>38798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29925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107442</xdr:rowOff>
    </xdr:from>
    <xdr:to>
      <xdr:col>77</xdr:col>
      <xdr:colOff>95250</xdr:colOff>
      <xdr:row>60</xdr:row>
      <xdr:rowOff>37592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47769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102616</xdr:rowOff>
    </xdr:from>
    <xdr:to>
      <xdr:col>73</xdr:col>
      <xdr:colOff>44450</xdr:colOff>
      <xdr:row>60</xdr:row>
      <xdr:rowOff>32766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42943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104627</xdr:rowOff>
    </xdr:from>
    <xdr:to>
      <xdr:col>68</xdr:col>
      <xdr:colOff>203200</xdr:colOff>
      <xdr:row>60</xdr:row>
      <xdr:rowOff>34777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44954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100605</xdr:rowOff>
    </xdr:from>
    <xdr:to>
      <xdr:col>64</xdr:col>
      <xdr:colOff>152400</xdr:colOff>
      <xdr:row>60</xdr:row>
      <xdr:rowOff>30755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40932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昨年度までは減少傾向にあったが今年度は昨年度より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％となっている。増加した要因としては、元利償還金が増加していることである。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中学校建設の大規模事業で地方債残高の増加が見込まれている。地方債償還額を注視しつつ、地方債については活用を行っていく。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23585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586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46567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586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81038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104019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増加要因としては財政調整基金残高が約７億円減少したため、充当可能基金残高の合計が約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億円減少したことである。一方、減少要因としては地方債現在高が約</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億円減少している。影響としては増加要因の方が強かったため、指標は増加した。</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125488</xdr:rowOff>
    </xdr:from>
    <xdr:to>
      <xdr:col>81</xdr:col>
      <xdr:colOff>44450</xdr:colOff>
      <xdr:row>14</xdr:row>
      <xdr:rowOff>153065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25788"/>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57694</xdr:rowOff>
    </xdr:from>
    <xdr:to>
      <xdr:col>77</xdr:col>
      <xdr:colOff>44450</xdr:colOff>
      <xdr:row>14</xdr:row>
      <xdr:rowOff>125488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457994"/>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57694</xdr:rowOff>
    </xdr:from>
    <xdr:to>
      <xdr:col>72</xdr:col>
      <xdr:colOff>203200</xdr:colOff>
      <xdr:row>16</xdr:row>
      <xdr:rowOff>11249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457994"/>
          <a:ext cx="889000" cy="29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11249</xdr:rowOff>
    </xdr:from>
    <xdr:to>
      <xdr:col>68</xdr:col>
      <xdr:colOff>152400</xdr:colOff>
      <xdr:row>16</xdr:row>
      <xdr:rowOff>70999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54449"/>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119259</xdr:rowOff>
    </xdr:from>
    <xdr:to>
      <xdr:col>68</xdr:col>
      <xdr:colOff>203200</xdr:colOff>
      <xdr:row>16</xdr:row>
      <xdr:rowOff>49409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59586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74342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74688</xdr:rowOff>
    </xdr:from>
    <xdr:to>
      <xdr:col>77</xdr:col>
      <xdr:colOff>95250</xdr:colOff>
      <xdr:row>15</xdr:row>
      <xdr:rowOff>4838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161065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6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xdr:rowOff>
    </xdr:from>
    <xdr:to>
      <xdr:col>73</xdr:col>
      <xdr:colOff>44450</xdr:colOff>
      <xdr:row>14</xdr:row>
      <xdr:rowOff>108494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118671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17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131899</xdr:rowOff>
    </xdr:from>
    <xdr:to>
      <xdr:col>68</xdr:col>
      <xdr:colOff>203200</xdr:colOff>
      <xdr:row>16</xdr:row>
      <xdr:rowOff>62049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46826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20199</xdr:rowOff>
    </xdr:from>
    <xdr:to>
      <xdr:col>64</xdr:col>
      <xdr:colOff>152400</xdr:colOff>
      <xdr:row>16</xdr:row>
      <xdr:rowOff>121799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131976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53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53,446
52,563
79.16
26,205,623
25,376,723
613,693
13,521,383
19,878,385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職員数増により、昨年度より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ポイント増加しているが、類似団体平均とは同値、全国・県平均よりは良い値である。</a:t>
          </a:r>
        </a:p>
        <a:p>
          <a:r>
            <a:rPr kumimoji="1" lang="ja-JP" altLang="en-US" sz="1300">
              <a:latin typeface="ＭＳ Ｐゴシック" panose="020B0600070205080204" pitchFamily="50" charset="-128"/>
              <a:ea typeface="ＭＳ Ｐゴシック" panose="020B0600070205080204" pitchFamily="50" charset="-128"/>
            </a:rPr>
            <a:t>　今後も、必要な人員を確保しつつ、行政サービスの低下を招かないことに留意しながら、新規採用の抑制や会計年度任用職員の削減など、人件費の削減に努めていく。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ポイント減少しているが、昨年度に引き続き物価高騰の影響により、類似団体・全国・県平均よりも高い値となっている。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今後も、事務経費の削減を図り、類似団体平均値に近づけるよう努めていく。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59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45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利用者数増による障がい福祉サービス等事業費の増加などにより、昨年度より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ポイント増加しているが、類似団体・全国・県平均よりも良い値である。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扶助費については、今後は人口増に伴い、児童数や高齢者数が増加することが考えられ、増加が予測される。</a:t>
          </a:r>
        </a:p>
        <a:p>
          <a:r>
            <a:rPr kumimoji="1" lang="ja-JP" altLang="en-US" sz="1300">
              <a:latin typeface="ＭＳ Ｐゴシック" panose="020B0600070205080204" pitchFamily="50" charset="-128"/>
              <a:ea typeface="ＭＳ Ｐゴシック" panose="020B0600070205080204" pitchFamily="50" charset="-128"/>
            </a:rPr>
            <a:t>　扶助費が増加し、財政圧迫の要因とならないよう、抑制に努めていく。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3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64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764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48078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ポイント増加しているが、類似団体・全国・県平均よりも良い値である。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今後も、繰出金等の精査を図り、普通会計の負担額を減らしていくよう努める。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xdr:rowOff>
    </xdr:from>
    <xdr:to>
      <xdr:col>78</xdr:col>
      <xdr:colOff>69850</xdr:colOff>
      <xdr:row>54</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0957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60960</xdr:rowOff>
    </xdr:from>
    <xdr:to>
      <xdr:col>78</xdr:col>
      <xdr:colOff>120650</xdr:colOff>
      <xdr:row>56</xdr:row>
      <xdr:rowOff>162560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8890</xdr:rowOff>
    </xdr:from>
    <xdr:to>
      <xdr:col>73</xdr:col>
      <xdr:colOff>180975</xdr:colOff>
      <xdr:row>54</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0957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9292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129540</xdr:rowOff>
    </xdr:from>
    <xdr:to>
      <xdr:col>74</xdr:col>
      <xdr:colOff>31750</xdr:colOff>
      <xdr:row>53</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一部事務組合に対する負担金の増加などにより、昨年度より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ポイント増加し、類似団体・全国・県平均よりも高い値となっている。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今後は、補助金の見直しや、一部事務組合の予算自体の見直しも必要である。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826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39</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8266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39</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369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5334</xdr:rowOff>
    </xdr:from>
    <xdr:to>
      <xdr:col>74</xdr:col>
      <xdr:colOff>31750</xdr:colOff>
      <xdr:row>39</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91711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絹小学校大規模改修事業のために借り入れを行ったが、中学校用地取得事業債の減少により、昨年度と同値で、類似団体・全国平均よりも良い値である。しかしながら、今後も、中学校建設や道路整備、公共施設の修繕などにより、多額の借入れを予定しているため、数値の悪化が見込まれる。</a:t>
          </a:r>
        </a:p>
        <a:p>
          <a:r>
            <a:rPr kumimoji="1" lang="ja-JP" altLang="en-US" sz="1300">
              <a:latin typeface="ＭＳ Ｐゴシック" panose="020B0600070205080204" pitchFamily="50" charset="-128"/>
              <a:ea typeface="ＭＳ Ｐゴシック" panose="020B0600070205080204" pitchFamily="50" charset="-128"/>
            </a:rPr>
            <a:t>　地方債の新規発行額を抑制し、数値の悪化を抑えるよう努めていく。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1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129722</xdr:rowOff>
    </xdr:from>
    <xdr:to>
      <xdr:col>19</xdr:col>
      <xdr:colOff>187325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88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129722</xdr:rowOff>
    </xdr:from>
    <xdr:to>
      <xdr:col>15</xdr:col>
      <xdr:colOff>98425</xdr:colOff>
      <xdr:row>76</xdr:row>
      <xdr:rowOff>121557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88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23586</xdr:rowOff>
    </xdr:from>
    <xdr:to>
      <xdr:col>11</xdr:col>
      <xdr:colOff>9525</xdr:colOff>
      <xdr:row>76</xdr:row>
      <xdr:rowOff>121557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53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78922</xdr:rowOff>
    </xdr:from>
    <xdr:to>
      <xdr:col>15</xdr:col>
      <xdr:colOff>149225</xdr:colOff>
      <xdr:row>76</xdr:row>
      <xdr:rowOff>9072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19249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144235</xdr:rowOff>
    </xdr:from>
    <xdr:to>
      <xdr:col>6</xdr:col>
      <xdr:colOff>171450</xdr:colOff>
      <xdr:row>76</xdr:row>
      <xdr:rowOff>74386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84562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ポイント増加しており、類似団体・全国・県平均値よりも悪い値である。</a:t>
          </a:r>
        </a:p>
        <a:p>
          <a:r>
            <a:rPr kumimoji="1" lang="ja-JP" altLang="en-US" sz="1300">
              <a:latin typeface="ＭＳ Ｐゴシック" panose="020B0600070205080204" pitchFamily="50" charset="-128"/>
              <a:ea typeface="ＭＳ Ｐゴシック" panose="020B0600070205080204" pitchFamily="50" charset="-128"/>
            </a:rPr>
            <a:t>　今後も、公債費以外の全体的な歳出抑制に努めていく。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6751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77</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10896"/>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1089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78</xdr:row>
      <xdr:rowOff>113285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669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80358</xdr:rowOff>
    </xdr:from>
    <xdr:to>
      <xdr:col>29</xdr:col>
      <xdr:colOff>127000</xdr:colOff>
      <xdr:row>18</xdr:row>
      <xdr:rowOff>107778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14083"/>
          <a:ext cx="647700" cy="2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80358</xdr:rowOff>
    </xdr:from>
    <xdr:to>
      <xdr:col>26</xdr:col>
      <xdr:colOff>50800</xdr:colOff>
      <xdr:row>18</xdr:row>
      <xdr:rowOff>90634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4083"/>
          <a:ext cx="698500" cy="1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90634</xdr:rowOff>
    </xdr:from>
    <xdr:to>
      <xdr:col>22</xdr:col>
      <xdr:colOff>114300</xdr:colOff>
      <xdr:row>18</xdr:row>
      <xdr:rowOff>100033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4359"/>
          <a:ext cx="698500" cy="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100033</xdr:rowOff>
    </xdr:from>
    <xdr:to>
      <xdr:col>18</xdr:col>
      <xdr:colOff>177800</xdr:colOff>
      <xdr:row>18</xdr:row>
      <xdr:rowOff>104898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3758"/>
          <a:ext cx="698500" cy="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21260</xdr:rowOff>
    </xdr:from>
    <xdr:to>
      <xdr:col>19</xdr:col>
      <xdr:colOff>38100</xdr:colOff>
      <xdr:row>18</xdr:row>
      <xdr:rowOff>122860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133037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39887</xdr:rowOff>
    </xdr:from>
    <xdr:to>
      <xdr:col>15</xdr:col>
      <xdr:colOff>101600</xdr:colOff>
      <xdr:row>18</xdr:row>
      <xdr:rowOff>141487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151664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56978</xdr:rowOff>
    </xdr:from>
    <xdr:to>
      <xdr:col>29</xdr:col>
      <xdr:colOff>177800</xdr:colOff>
      <xdr:row>18</xdr:row>
      <xdr:rowOff>158579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07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137005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29558</xdr:rowOff>
    </xdr:from>
    <xdr:to>
      <xdr:col>26</xdr:col>
      <xdr:colOff>101600</xdr:colOff>
      <xdr:row>18</xdr:row>
      <xdr:rowOff>131158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115935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39834</xdr:rowOff>
    </xdr:from>
    <xdr:to>
      <xdr:col>22</xdr:col>
      <xdr:colOff>165100</xdr:colOff>
      <xdr:row>18</xdr:row>
      <xdr:rowOff>141434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126211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49233</xdr:rowOff>
    </xdr:from>
    <xdr:to>
      <xdr:col>19</xdr:col>
      <xdr:colOff>38100</xdr:colOff>
      <xdr:row>18</xdr:row>
      <xdr:rowOff>150833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135610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54098</xdr:rowOff>
    </xdr:from>
    <xdr:to>
      <xdr:col>15</xdr:col>
      <xdr:colOff>101600</xdr:colOff>
      <xdr:row>18</xdr:row>
      <xdr:rowOff>155698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140475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142487</xdr:rowOff>
    </xdr:from>
    <xdr:to>
      <xdr:col>29</xdr:col>
      <xdr:colOff>127000</xdr:colOff>
      <xdr:row>37</xdr:row>
      <xdr:rowOff>157290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67187"/>
          <a:ext cx="647700" cy="1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157290</xdr:rowOff>
    </xdr:from>
    <xdr:to>
      <xdr:col>26</xdr:col>
      <xdr:colOff>50800</xdr:colOff>
      <xdr:row>37</xdr:row>
      <xdr:rowOff>180283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81990"/>
          <a:ext cx="698500" cy="2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180283</xdr:rowOff>
    </xdr:from>
    <xdr:to>
      <xdr:col>22</xdr:col>
      <xdr:colOff>114300</xdr:colOff>
      <xdr:row>37</xdr:row>
      <xdr:rowOff>182207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04983"/>
          <a:ext cx="698500" cy="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142793</xdr:rowOff>
    </xdr:from>
    <xdr:to>
      <xdr:col>18</xdr:col>
      <xdr:colOff>177800</xdr:colOff>
      <xdr:row>37</xdr:row>
      <xdr:rowOff>182207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67493"/>
          <a:ext cx="698500" cy="3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158477</xdr:rowOff>
    </xdr:from>
    <xdr:to>
      <xdr:col>19</xdr:col>
      <xdr:colOff>38100</xdr:colOff>
      <xdr:row>37</xdr:row>
      <xdr:rowOff>88627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270254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147485</xdr:rowOff>
    </xdr:from>
    <xdr:to>
      <xdr:col>15</xdr:col>
      <xdr:colOff>101600</xdr:colOff>
      <xdr:row>37</xdr:row>
      <xdr:rowOff>77635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259262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91687</xdr:rowOff>
    </xdr:from>
    <xdr:to>
      <xdr:col>29</xdr:col>
      <xdr:colOff>177800</xdr:colOff>
      <xdr:row>37</xdr:row>
      <xdr:rowOff>193287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1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63764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106490</xdr:rowOff>
    </xdr:from>
    <xdr:to>
      <xdr:col>26</xdr:col>
      <xdr:colOff>101600</xdr:colOff>
      <xdr:row>37</xdr:row>
      <xdr:rowOff>208090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3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192867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17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129483</xdr:rowOff>
    </xdr:from>
    <xdr:to>
      <xdr:col>22</xdr:col>
      <xdr:colOff>165100</xdr:colOff>
      <xdr:row>37</xdr:row>
      <xdr:rowOff>231083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5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215860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4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131407</xdr:rowOff>
    </xdr:from>
    <xdr:to>
      <xdr:col>19</xdr:col>
      <xdr:colOff>38100</xdr:colOff>
      <xdr:row>37</xdr:row>
      <xdr:rowOff>233007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5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217784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4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91993</xdr:rowOff>
    </xdr:from>
    <xdr:to>
      <xdr:col>15</xdr:col>
      <xdr:colOff>101600</xdr:colOff>
      <xdr:row>37</xdr:row>
      <xdr:rowOff>193593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1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178370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0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53,446
52,563
79.16
26,205,623
25,376,723
613,693
13,521,383
19,878,385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121816</xdr:rowOff>
    </xdr:from>
    <xdr:to>
      <xdr:col>24</xdr:col>
      <xdr:colOff>63500</xdr:colOff>
      <xdr:row>37</xdr:row>
      <xdr:rowOff>129238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5466"/>
          <a:ext cx="8382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129238</xdr:rowOff>
    </xdr:from>
    <xdr:to>
      <xdr:col>19</xdr:col>
      <xdr:colOff>177800</xdr:colOff>
      <xdr:row>37</xdr:row>
      <xdr:rowOff>135387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2888"/>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135387</xdr:rowOff>
    </xdr:from>
    <xdr:to>
      <xdr:col>15</xdr:col>
      <xdr:colOff>50800</xdr:colOff>
      <xdr:row>37</xdr:row>
      <xdr:rowOff>147069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9037"/>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147069</xdr:rowOff>
    </xdr:from>
    <xdr:to>
      <xdr:col>10</xdr:col>
      <xdr:colOff>114300</xdr:colOff>
      <xdr:row>37</xdr:row>
      <xdr:rowOff>154437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0719"/>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18514</xdr:rowOff>
    </xdr:from>
    <xdr:to>
      <xdr:col>10</xdr:col>
      <xdr:colOff>165100</xdr:colOff>
      <xdr:row>37</xdr:row>
      <xdr:rowOff>120114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136641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67450</xdr:rowOff>
    </xdr:from>
    <xdr:to>
      <xdr:col>6</xdr:col>
      <xdr:colOff>38100</xdr:colOff>
      <xdr:row>37</xdr:row>
      <xdr:rowOff>169050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14127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71016</xdr:rowOff>
    </xdr:from>
    <xdr:to>
      <xdr:col>24</xdr:col>
      <xdr:colOff>114300</xdr:colOff>
      <xdr:row>38</xdr:row>
      <xdr:rowOff>1166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157393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78438</xdr:rowOff>
    </xdr:from>
    <xdr:to>
      <xdr:col>20</xdr:col>
      <xdr:colOff>38100</xdr:colOff>
      <xdr:row>38</xdr:row>
      <xdr:rowOff>8588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171165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1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84587</xdr:rowOff>
    </xdr:from>
    <xdr:to>
      <xdr:col>15</xdr:col>
      <xdr:colOff>101600</xdr:colOff>
      <xdr:row>38</xdr:row>
      <xdr:rowOff>14737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5864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96269</xdr:rowOff>
    </xdr:from>
    <xdr:to>
      <xdr:col>10</xdr:col>
      <xdr:colOff>165100</xdr:colOff>
      <xdr:row>38</xdr:row>
      <xdr:rowOff>26419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17546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103637</xdr:rowOff>
    </xdr:from>
    <xdr:to>
      <xdr:col>6</xdr:col>
      <xdr:colOff>38100</xdr:colOff>
      <xdr:row>38</xdr:row>
      <xdr:rowOff>33787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24914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11990</xdr:rowOff>
    </xdr:from>
    <xdr:to>
      <xdr:col>24</xdr:col>
      <xdr:colOff>63500</xdr:colOff>
      <xdr:row>56</xdr:row>
      <xdr:rowOff>15566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13190"/>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11990</xdr:rowOff>
    </xdr:from>
    <xdr:to>
      <xdr:col>19</xdr:col>
      <xdr:colOff>177800</xdr:colOff>
      <xdr:row>56</xdr:row>
      <xdr:rowOff>64696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13190"/>
          <a:ext cx="8890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64696</xdr:rowOff>
    </xdr:from>
    <xdr:to>
      <xdr:col>15</xdr:col>
      <xdr:colOff>50800</xdr:colOff>
      <xdr:row>56</xdr:row>
      <xdr:rowOff>163044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65896"/>
          <a:ext cx="889000" cy="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163044</xdr:rowOff>
    </xdr:from>
    <xdr:to>
      <xdr:col>10</xdr:col>
      <xdr:colOff>114300</xdr:colOff>
      <xdr:row>57</xdr:row>
      <xdr:rowOff>38312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64244"/>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94098</xdr:rowOff>
    </xdr:from>
    <xdr:to>
      <xdr:col>10</xdr:col>
      <xdr:colOff>165100</xdr:colOff>
      <xdr:row>57</xdr:row>
      <xdr:rowOff>24248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40775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97368</xdr:rowOff>
    </xdr:from>
    <xdr:to>
      <xdr:col>6</xdr:col>
      <xdr:colOff>38100</xdr:colOff>
      <xdr:row>57</xdr:row>
      <xdr:rowOff>27518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44045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136216</xdr:rowOff>
    </xdr:from>
    <xdr:to>
      <xdr:col>24</xdr:col>
      <xdr:colOff>114300</xdr:colOff>
      <xdr:row>56</xdr:row>
      <xdr:rowOff>66366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159093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132640</xdr:rowOff>
    </xdr:from>
    <xdr:to>
      <xdr:col>20</xdr:col>
      <xdr:colOff>38100</xdr:colOff>
      <xdr:row>56</xdr:row>
      <xdr:rowOff>62790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79317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13896</xdr:rowOff>
    </xdr:from>
    <xdr:to>
      <xdr:col>15</xdr:col>
      <xdr:colOff>101600</xdr:colOff>
      <xdr:row>56</xdr:row>
      <xdr:rowOff>115496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9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112244</xdr:rowOff>
    </xdr:from>
    <xdr:to>
      <xdr:col>10</xdr:col>
      <xdr:colOff>165100</xdr:colOff>
      <xdr:row>57</xdr:row>
      <xdr:rowOff>42394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33521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0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158962</xdr:rowOff>
    </xdr:from>
    <xdr:to>
      <xdr:col>6</xdr:col>
      <xdr:colOff>38100</xdr:colOff>
      <xdr:row>57</xdr:row>
      <xdr:rowOff>89112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80239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82686</xdr:rowOff>
    </xdr:from>
    <xdr:to>
      <xdr:col>24</xdr:col>
      <xdr:colOff>63500</xdr:colOff>
      <xdr:row>78</xdr:row>
      <xdr:rowOff>114120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55786"/>
          <a:ext cx="838200" cy="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82686</xdr:rowOff>
    </xdr:from>
    <xdr:to>
      <xdr:col>19</xdr:col>
      <xdr:colOff>177800</xdr:colOff>
      <xdr:row>78</xdr:row>
      <xdr:rowOff>104290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5786"/>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97912</xdr:rowOff>
    </xdr:from>
    <xdr:to>
      <xdr:col>15</xdr:col>
      <xdr:colOff>50800</xdr:colOff>
      <xdr:row>78</xdr:row>
      <xdr:rowOff>104290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1012"/>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94072</xdr:rowOff>
    </xdr:from>
    <xdr:to>
      <xdr:col>10</xdr:col>
      <xdr:colOff>114300</xdr:colOff>
      <xdr:row>78</xdr:row>
      <xdr:rowOff>97912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717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63320</xdr:rowOff>
    </xdr:from>
    <xdr:to>
      <xdr:col>24</xdr:col>
      <xdr:colOff>114300</xdr:colOff>
      <xdr:row>78</xdr:row>
      <xdr:rowOff>164920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149697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31886</xdr:rowOff>
    </xdr:from>
    <xdr:to>
      <xdr:col>20</xdr:col>
      <xdr:colOff>38100</xdr:colOff>
      <xdr:row>78</xdr:row>
      <xdr:rowOff>133486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124613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53490</xdr:rowOff>
    </xdr:from>
    <xdr:to>
      <xdr:col>15</xdr:col>
      <xdr:colOff>101600</xdr:colOff>
      <xdr:row>78</xdr:row>
      <xdr:rowOff>155090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146217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47112</xdr:rowOff>
    </xdr:from>
    <xdr:to>
      <xdr:col>10</xdr:col>
      <xdr:colOff>165100</xdr:colOff>
      <xdr:row>78</xdr:row>
      <xdr:rowOff>148712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139839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43272</xdr:rowOff>
    </xdr:from>
    <xdr:to>
      <xdr:col>6</xdr:col>
      <xdr:colOff>38100</xdr:colOff>
      <xdr:row>78</xdr:row>
      <xdr:rowOff>144872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135999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87285</xdr:rowOff>
    </xdr:from>
    <xdr:to>
      <xdr:col>24</xdr:col>
      <xdr:colOff>63500</xdr:colOff>
      <xdr:row>97</xdr:row>
      <xdr:rowOff>159059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17935"/>
          <a:ext cx="8382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85384</xdr:rowOff>
    </xdr:from>
    <xdr:to>
      <xdr:col>19</xdr:col>
      <xdr:colOff>177800</xdr:colOff>
      <xdr:row>97</xdr:row>
      <xdr:rowOff>159059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16034"/>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85384</xdr:rowOff>
    </xdr:from>
    <xdr:to>
      <xdr:col>15</xdr:col>
      <xdr:colOff>50800</xdr:colOff>
      <xdr:row>98</xdr:row>
      <xdr:rowOff>56979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16034"/>
          <a:ext cx="889000" cy="1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56979</xdr:rowOff>
    </xdr:from>
    <xdr:to>
      <xdr:col>10</xdr:col>
      <xdr:colOff>114300</xdr:colOff>
      <xdr:row>98</xdr:row>
      <xdr:rowOff>93850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9079"/>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xdr:rowOff>
    </xdr:from>
    <xdr:to>
      <xdr:col>10</xdr:col>
      <xdr:colOff>165100</xdr:colOff>
      <xdr:row>98</xdr:row>
      <xdr:rowOff>101640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9517</xdr:rowOff>
    </xdr:from>
    <xdr:to>
      <xdr:col>6</xdr:col>
      <xdr:colOff>38100</xdr:colOff>
      <xdr:row>98</xdr:row>
      <xdr:rowOff>111117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1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127644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36485</xdr:rowOff>
    </xdr:from>
    <xdr:to>
      <xdr:col>24</xdr:col>
      <xdr:colOff>114300</xdr:colOff>
      <xdr:row>97</xdr:row>
      <xdr:rowOff>138085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122862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108259</xdr:rowOff>
    </xdr:from>
    <xdr:to>
      <xdr:col>20</xdr:col>
      <xdr:colOff>38100</xdr:colOff>
      <xdr:row>98</xdr:row>
      <xdr:rowOff>38409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29536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34584</xdr:rowOff>
    </xdr:from>
    <xdr:to>
      <xdr:col>15</xdr:col>
      <xdr:colOff>101600</xdr:colOff>
      <xdr:row>97</xdr:row>
      <xdr:rowOff>136184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127311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5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6179</xdr:rowOff>
    </xdr:from>
    <xdr:to>
      <xdr:col>10</xdr:col>
      <xdr:colOff>165100</xdr:colOff>
      <xdr:row>98</xdr:row>
      <xdr:rowOff>107779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98906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43050</xdr:rowOff>
    </xdr:from>
    <xdr:to>
      <xdr:col>6</xdr:col>
      <xdr:colOff>38100</xdr:colOff>
      <xdr:row>98</xdr:row>
      <xdr:rowOff>144650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98209</xdr:rowOff>
    </xdr:from>
    <xdr:to>
      <xdr:col>55</xdr:col>
      <xdr:colOff>0</xdr:colOff>
      <xdr:row>37</xdr:row>
      <xdr:rowOff>104343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41859"/>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102549</xdr:rowOff>
    </xdr:from>
    <xdr:to>
      <xdr:col>50</xdr:col>
      <xdr:colOff>114300</xdr:colOff>
      <xdr:row>37</xdr:row>
      <xdr:rowOff>104343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446199"/>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87099</xdr:rowOff>
    </xdr:from>
    <xdr:to>
      <xdr:col>45</xdr:col>
      <xdr:colOff>177800</xdr:colOff>
      <xdr:row>37</xdr:row>
      <xdr:rowOff>102549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87849"/>
          <a:ext cx="889000" cy="3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87099</xdr:rowOff>
    </xdr:from>
    <xdr:to>
      <xdr:col>41</xdr:col>
      <xdr:colOff>50800</xdr:colOff>
      <xdr:row>38</xdr:row>
      <xdr:rowOff>10209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87849"/>
          <a:ext cx="889000" cy="4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90159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77017</xdr:rowOff>
    </xdr:from>
    <xdr:to>
      <xdr:col>36</xdr:col>
      <xdr:colOff>165100</xdr:colOff>
      <xdr:row>38</xdr:row>
      <xdr:rowOff>7167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23694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47409</xdr:rowOff>
    </xdr:from>
    <xdr:to>
      <xdr:col>55</xdr:col>
      <xdr:colOff>50800</xdr:colOff>
      <xdr:row>37</xdr:row>
      <xdr:rowOff>149009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25836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53543</xdr:rowOff>
    </xdr:from>
    <xdr:to>
      <xdr:col>50</xdr:col>
      <xdr:colOff>165100</xdr:colOff>
      <xdr:row>37</xdr:row>
      <xdr:rowOff>155143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146270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51749</xdr:rowOff>
    </xdr:from>
    <xdr:to>
      <xdr:col>46</xdr:col>
      <xdr:colOff>38100</xdr:colOff>
      <xdr:row>37</xdr:row>
      <xdr:rowOff>153349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144476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8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36299</xdr:rowOff>
    </xdr:from>
    <xdr:to>
      <xdr:col>41</xdr:col>
      <xdr:colOff>101600</xdr:colOff>
      <xdr:row>35</xdr:row>
      <xdr:rowOff>137899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129026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2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130859</xdr:rowOff>
    </xdr:from>
    <xdr:to>
      <xdr:col>36</xdr:col>
      <xdr:colOff>165100</xdr:colOff>
      <xdr:row>38</xdr:row>
      <xdr:rowOff>61009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52136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29897</xdr:rowOff>
    </xdr:from>
    <xdr:to>
      <xdr:col>55</xdr:col>
      <xdr:colOff>0</xdr:colOff>
      <xdr:row>57</xdr:row>
      <xdr:rowOff>59490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631097"/>
          <a:ext cx="838200" cy="20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29897</xdr:rowOff>
    </xdr:from>
    <xdr:to>
      <xdr:col>50</xdr:col>
      <xdr:colOff>114300</xdr:colOff>
      <xdr:row>57</xdr:row>
      <xdr:rowOff>52701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31097"/>
          <a:ext cx="889000" cy="19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1031</xdr:rowOff>
    </xdr:from>
    <xdr:to>
      <xdr:col>45</xdr:col>
      <xdr:colOff>177800</xdr:colOff>
      <xdr:row>57</xdr:row>
      <xdr:rowOff>52701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773681"/>
          <a:ext cx="889000" cy="5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xdr:rowOff>
    </xdr:from>
    <xdr:to>
      <xdr:col>41</xdr:col>
      <xdr:colOff>50800</xdr:colOff>
      <xdr:row>57</xdr:row>
      <xdr:rowOff>72606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773681"/>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62719</xdr:rowOff>
    </xdr:from>
    <xdr:to>
      <xdr:col>36</xdr:col>
      <xdr:colOff>165100</xdr:colOff>
      <xdr:row>55</xdr:row>
      <xdr:rowOff>164319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8690</xdr:rowOff>
    </xdr:from>
    <xdr:to>
      <xdr:col>55</xdr:col>
      <xdr:colOff>50800</xdr:colOff>
      <xdr:row>57</xdr:row>
      <xdr:rowOff>110290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95067</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150547</xdr:rowOff>
    </xdr:from>
    <xdr:to>
      <xdr:col>50</xdr:col>
      <xdr:colOff>165100</xdr:colOff>
      <xdr:row>56</xdr:row>
      <xdr:rowOff>80697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71824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1901</xdr:rowOff>
    </xdr:from>
    <xdr:to>
      <xdr:col>46</xdr:col>
      <xdr:colOff>38100</xdr:colOff>
      <xdr:row>57</xdr:row>
      <xdr:rowOff>103501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94628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121681</xdr:rowOff>
    </xdr:from>
    <xdr:to>
      <xdr:col>41</xdr:col>
      <xdr:colOff>101600</xdr:colOff>
      <xdr:row>57</xdr:row>
      <xdr:rowOff>51831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42958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21806</xdr:rowOff>
    </xdr:from>
    <xdr:to>
      <xdr:col>36</xdr:col>
      <xdr:colOff>165100</xdr:colOff>
      <xdr:row>57</xdr:row>
      <xdr:rowOff>123406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114533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167450</xdr:rowOff>
    </xdr:from>
    <xdr:to>
      <xdr:col>55</xdr:col>
      <xdr:colOff>0</xdr:colOff>
      <xdr:row>77</xdr:row>
      <xdr:rowOff>169672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69100"/>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153696</xdr:rowOff>
    </xdr:from>
    <xdr:to>
      <xdr:col>50</xdr:col>
      <xdr:colOff>114300</xdr:colOff>
      <xdr:row>77</xdr:row>
      <xdr:rowOff>169672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55346"/>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153696</xdr:rowOff>
    </xdr:from>
    <xdr:to>
      <xdr:col>45</xdr:col>
      <xdr:colOff>177800</xdr:colOff>
      <xdr:row>78</xdr:row>
      <xdr:rowOff>106045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55346"/>
          <a:ext cx="889000" cy="1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106045</xdr:rowOff>
    </xdr:from>
    <xdr:to>
      <xdr:col>41</xdr:col>
      <xdr:colOff>50800</xdr:colOff>
      <xdr:row>78</xdr:row>
      <xdr:rowOff>142506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79145"/>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72822</xdr:rowOff>
    </xdr:from>
    <xdr:to>
      <xdr:col>36</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116650</xdr:rowOff>
    </xdr:from>
    <xdr:to>
      <xdr:col>55</xdr:col>
      <xdr:colOff>50800</xdr:colOff>
      <xdr:row>78</xdr:row>
      <xdr:rowOff>46800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95077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118872</xdr:rowOff>
    </xdr:from>
    <xdr:to>
      <xdr:col>50</xdr:col>
      <xdr:colOff>165100</xdr:colOff>
      <xdr:row>78</xdr:row>
      <xdr:rowOff>49022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65549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102896</xdr:rowOff>
    </xdr:from>
    <xdr:to>
      <xdr:col>46</xdr:col>
      <xdr:colOff>38100</xdr:colOff>
      <xdr:row>78</xdr:row>
      <xdr:rowOff>33046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49573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55245</xdr:rowOff>
    </xdr:from>
    <xdr:to>
      <xdr:col>41</xdr:col>
      <xdr:colOff>101600</xdr:colOff>
      <xdr:row>78</xdr:row>
      <xdr:rowOff>156845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147972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91706</xdr:rowOff>
    </xdr:from>
    <xdr:to>
      <xdr:col>36</xdr:col>
      <xdr:colOff>165100</xdr:colOff>
      <xdr:row>79</xdr:row>
      <xdr:rowOff>21856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12983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5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12836</xdr:rowOff>
    </xdr:from>
    <xdr:to>
      <xdr:col>55</xdr:col>
      <xdr:colOff>0</xdr:colOff>
      <xdr:row>98</xdr:row>
      <xdr:rowOff>94135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14936"/>
          <a:ext cx="838200" cy="8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12836</xdr:rowOff>
    </xdr:from>
    <xdr:to>
      <xdr:col>50</xdr:col>
      <xdr:colOff>114300</xdr:colOff>
      <xdr:row>98</xdr:row>
      <xdr:rowOff>93880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14936"/>
          <a:ext cx="889000" cy="8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130127</xdr:rowOff>
    </xdr:from>
    <xdr:to>
      <xdr:col>45</xdr:col>
      <xdr:colOff>177800</xdr:colOff>
      <xdr:row>98</xdr:row>
      <xdr:rowOff>93880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60777"/>
          <a:ext cx="889000" cy="1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130127</xdr:rowOff>
    </xdr:from>
    <xdr:to>
      <xdr:col>41</xdr:col>
      <xdr:colOff>50800</xdr:colOff>
      <xdr:row>98</xdr:row>
      <xdr:rowOff>66429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60777"/>
          <a:ext cx="889000" cy="1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37565</xdr:rowOff>
    </xdr:from>
    <xdr:to>
      <xdr:col>36</xdr:col>
      <xdr:colOff>165100</xdr:colOff>
      <xdr:row>96</xdr:row>
      <xdr:rowOff>139165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155692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43335</xdr:rowOff>
    </xdr:from>
    <xdr:to>
      <xdr:col>55</xdr:col>
      <xdr:colOff>50800</xdr:colOff>
      <xdr:row>98</xdr:row>
      <xdr:rowOff>144935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129712</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6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133486</xdr:rowOff>
    </xdr:from>
    <xdr:to>
      <xdr:col>50</xdr:col>
      <xdr:colOff>165100</xdr:colOff>
      <xdr:row>98</xdr:row>
      <xdr:rowOff>63636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54763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43080</xdr:rowOff>
    </xdr:from>
    <xdr:to>
      <xdr:col>46</xdr:col>
      <xdr:colOff>38100</xdr:colOff>
      <xdr:row>98</xdr:row>
      <xdr:rowOff>144680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135807</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3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79327</xdr:rowOff>
    </xdr:from>
    <xdr:to>
      <xdr:col>41</xdr:col>
      <xdr:colOff>101600</xdr:colOff>
      <xdr:row>98</xdr:row>
      <xdr:rowOff>9477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15629</xdr:rowOff>
    </xdr:from>
    <xdr:to>
      <xdr:col>36</xdr:col>
      <xdr:colOff>165100</xdr:colOff>
      <xdr:row>98</xdr:row>
      <xdr:rowOff>117229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108356</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1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43688</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85615</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84632</xdr:rowOff>
    </xdr:from>
    <xdr:to>
      <xdr:col>85</xdr:col>
      <xdr:colOff>127000</xdr:colOff>
      <xdr:row>78</xdr:row>
      <xdr:rowOff>90666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57732"/>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89446</xdr:rowOff>
    </xdr:from>
    <xdr:to>
      <xdr:col>81</xdr:col>
      <xdr:colOff>50800</xdr:colOff>
      <xdr:row>78</xdr:row>
      <xdr:rowOff>90666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62546"/>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89446</xdr:rowOff>
    </xdr:from>
    <xdr:to>
      <xdr:col>76</xdr:col>
      <xdr:colOff>114300</xdr:colOff>
      <xdr:row>78</xdr:row>
      <xdr:rowOff>104839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6254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104839</xdr:rowOff>
    </xdr:from>
    <xdr:to>
      <xdr:col>71</xdr:col>
      <xdr:colOff>177800</xdr:colOff>
      <xdr:row>78</xdr:row>
      <xdr:rowOff>140982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77939"/>
          <a:ext cx="889000" cy="3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20865</xdr:rowOff>
    </xdr:from>
    <xdr:to>
      <xdr:col>72</xdr:col>
      <xdr:colOff>38100</xdr:colOff>
      <xdr:row>77</xdr:row>
      <xdr:rowOff>122465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138992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63449</xdr:rowOff>
    </xdr:from>
    <xdr:to>
      <xdr:col>67</xdr:col>
      <xdr:colOff>101600</xdr:colOff>
      <xdr:row>77</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33832</xdr:rowOff>
    </xdr:from>
    <xdr:to>
      <xdr:col>85</xdr:col>
      <xdr:colOff>177800</xdr:colOff>
      <xdr:row>78</xdr:row>
      <xdr:rowOff>135432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12259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39866</xdr:rowOff>
    </xdr:from>
    <xdr:to>
      <xdr:col>81</xdr:col>
      <xdr:colOff>101600</xdr:colOff>
      <xdr:row>78</xdr:row>
      <xdr:rowOff>141466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132593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38646</xdr:rowOff>
    </xdr:from>
    <xdr:to>
      <xdr:col>76</xdr:col>
      <xdr:colOff>165100</xdr:colOff>
      <xdr:row>78</xdr:row>
      <xdr:rowOff>140246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131373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54039</xdr:rowOff>
    </xdr:from>
    <xdr:to>
      <xdr:col>72</xdr:col>
      <xdr:colOff>38100</xdr:colOff>
      <xdr:row>78</xdr:row>
      <xdr:rowOff>155639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146766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90182</xdr:rowOff>
    </xdr:from>
    <xdr:to>
      <xdr:col>67</xdr:col>
      <xdr:colOff>101600</xdr:colOff>
      <xdr:row>79</xdr:row>
      <xdr:rowOff>20332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11459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115785</xdr:rowOff>
    </xdr:from>
    <xdr:to>
      <xdr:col>85</xdr:col>
      <xdr:colOff>127000</xdr:colOff>
      <xdr:row>98</xdr:row>
      <xdr:rowOff>129329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17885"/>
          <a:ext cx="8382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36266</xdr:rowOff>
    </xdr:from>
    <xdr:to>
      <xdr:col>81</xdr:col>
      <xdr:colOff>50800</xdr:colOff>
      <xdr:row>98</xdr:row>
      <xdr:rowOff>129329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8366"/>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36266</xdr:rowOff>
    </xdr:from>
    <xdr:to>
      <xdr:col>76</xdr:col>
      <xdr:colOff>114300</xdr:colOff>
      <xdr:row>99</xdr:row>
      <xdr:rowOff>2056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38366"/>
          <a:ext cx="889000" cy="1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2056</xdr:rowOff>
    </xdr:from>
    <xdr:to>
      <xdr:col>71</xdr:col>
      <xdr:colOff>177800</xdr:colOff>
      <xdr:row>99</xdr:row>
      <xdr:rowOff>18740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75606"/>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84046</xdr:rowOff>
    </xdr:from>
    <xdr:to>
      <xdr:col>72</xdr:col>
      <xdr:colOff>38100</xdr:colOff>
      <xdr:row>99</xdr:row>
      <xdr:rowOff>14196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30723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106609</xdr:rowOff>
    </xdr:from>
    <xdr:to>
      <xdr:col>67</xdr:col>
      <xdr:colOff>101600</xdr:colOff>
      <xdr:row>99</xdr:row>
      <xdr:rowOff>36759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53286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64985</xdr:rowOff>
    </xdr:from>
    <xdr:to>
      <xdr:col>85</xdr:col>
      <xdr:colOff>177800</xdr:colOff>
      <xdr:row>98</xdr:row>
      <xdr:rowOff>166585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78529</xdr:rowOff>
    </xdr:from>
    <xdr:to>
      <xdr:col>81</xdr:col>
      <xdr:colOff>101600</xdr:colOff>
      <xdr:row>99</xdr:row>
      <xdr:rowOff>8679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171256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156916</xdr:rowOff>
    </xdr:from>
    <xdr:to>
      <xdr:col>76</xdr:col>
      <xdr:colOff>165100</xdr:colOff>
      <xdr:row>98</xdr:row>
      <xdr:rowOff>87066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103593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122706</xdr:rowOff>
    </xdr:from>
    <xdr:to>
      <xdr:col>72</xdr:col>
      <xdr:colOff>38100</xdr:colOff>
      <xdr:row>99</xdr:row>
      <xdr:rowOff>52856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43983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139390</xdr:rowOff>
    </xdr:from>
    <xdr:to>
      <xdr:col>67</xdr:col>
      <xdr:colOff>101600</xdr:colOff>
      <xdr:row>99</xdr:row>
      <xdr:rowOff>69540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60667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76423</xdr:rowOff>
    </xdr:from>
    <xdr:to>
      <xdr:col>116</xdr:col>
      <xdr:colOff>63500</xdr:colOff>
      <xdr:row>38</xdr:row>
      <xdr:rowOff>107719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91523"/>
          <a:ext cx="8382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76423</xdr:rowOff>
    </xdr:from>
    <xdr:to>
      <xdr:col>111</xdr:col>
      <xdr:colOff>177800</xdr:colOff>
      <xdr:row>38</xdr:row>
      <xdr:rowOff>127767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91523"/>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125664</xdr:rowOff>
    </xdr:from>
    <xdr:to>
      <xdr:col>107</xdr:col>
      <xdr:colOff>50800</xdr:colOff>
      <xdr:row>38</xdr:row>
      <xdr:rowOff>127767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40764"/>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119149</xdr:rowOff>
    </xdr:from>
    <xdr:to>
      <xdr:col>102</xdr:col>
      <xdr:colOff>114300</xdr:colOff>
      <xdr:row>38</xdr:row>
      <xdr:rowOff>125664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424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155308</xdr:rowOff>
    </xdr:from>
    <xdr:to>
      <xdr:col>102</xdr:col>
      <xdr:colOff>165100</xdr:colOff>
      <xdr:row>38</xdr:row>
      <xdr:rowOff>85458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101985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160543</xdr:rowOff>
    </xdr:from>
    <xdr:to>
      <xdr:col>98</xdr:col>
      <xdr:colOff>38100</xdr:colOff>
      <xdr:row>38</xdr:row>
      <xdr:rowOff>90693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0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56919</xdr:rowOff>
    </xdr:from>
    <xdr:to>
      <xdr:col>116</xdr:col>
      <xdr:colOff>114300</xdr:colOff>
      <xdr:row>38</xdr:row>
      <xdr:rowOff>158519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143296</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25623</xdr:rowOff>
    </xdr:from>
    <xdr:to>
      <xdr:col>112</xdr:col>
      <xdr:colOff>38100</xdr:colOff>
      <xdr:row>38</xdr:row>
      <xdr:rowOff>127223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118350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3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76967</xdr:rowOff>
    </xdr:from>
    <xdr:to>
      <xdr:col>107</xdr:col>
      <xdr:colOff>101600</xdr:colOff>
      <xdr:row>39</xdr:row>
      <xdr:rowOff>7117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169694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74864</xdr:rowOff>
    </xdr:from>
    <xdr:to>
      <xdr:col>102</xdr:col>
      <xdr:colOff>165100</xdr:colOff>
      <xdr:row>39</xdr:row>
      <xdr:rowOff>5014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167591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68349</xdr:rowOff>
    </xdr:from>
    <xdr:to>
      <xdr:col>98</xdr:col>
      <xdr:colOff>38100</xdr:colOff>
      <xdr:row>38</xdr:row>
      <xdr:rowOff>169949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161076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41021</xdr:rowOff>
    </xdr:from>
    <xdr:to>
      <xdr:col>116</xdr:col>
      <xdr:colOff>63500</xdr:colOff>
      <xdr:row>59</xdr:row>
      <xdr:rowOff>41364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657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40336</xdr:rowOff>
    </xdr:from>
    <xdr:to>
      <xdr:col>111</xdr:col>
      <xdr:colOff>177800</xdr:colOff>
      <xdr:row>59</xdr:row>
      <xdr:rowOff>41021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588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39326</xdr:rowOff>
    </xdr:from>
    <xdr:to>
      <xdr:col>107</xdr:col>
      <xdr:colOff>50800</xdr:colOff>
      <xdr:row>59</xdr:row>
      <xdr:rowOff>40336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4876"/>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39326</xdr:rowOff>
    </xdr:from>
    <xdr:to>
      <xdr:col>102</xdr:col>
      <xdr:colOff>114300</xdr:colOff>
      <xdr:row>59</xdr:row>
      <xdr:rowOff>39897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487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51867</xdr:rowOff>
    </xdr:from>
    <xdr:to>
      <xdr:col>102</xdr:col>
      <xdr:colOff>165100</xdr:colOff>
      <xdr:row>58</xdr:row>
      <xdr:rowOff>153467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70745</xdr:rowOff>
    </xdr:from>
    <xdr:to>
      <xdr:col>98</xdr:col>
      <xdr:colOff>38100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162014</xdr:rowOff>
    </xdr:from>
    <xdr:to>
      <xdr:col>116</xdr:col>
      <xdr:colOff>114300</xdr:colOff>
      <xdr:row>59</xdr:row>
      <xdr:rowOff>92164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76941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161671</xdr:rowOff>
    </xdr:from>
    <xdr:to>
      <xdr:col>112</xdr:col>
      <xdr:colOff>38100</xdr:colOff>
      <xdr:row>59</xdr:row>
      <xdr:rowOff>91821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82948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160986</xdr:rowOff>
    </xdr:from>
    <xdr:to>
      <xdr:col>107</xdr:col>
      <xdr:colOff>101600</xdr:colOff>
      <xdr:row>59</xdr:row>
      <xdr:rowOff>91136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82263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159976</xdr:rowOff>
    </xdr:from>
    <xdr:to>
      <xdr:col>102</xdr:col>
      <xdr:colOff>165100</xdr:colOff>
      <xdr:row>59</xdr:row>
      <xdr:rowOff>90126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81253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160547</xdr:rowOff>
    </xdr:from>
    <xdr:to>
      <xdr:col>98</xdr:col>
      <xdr:colOff>38100</xdr:colOff>
      <xdr:row>59</xdr:row>
      <xdr:rowOff>90697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81824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35440</xdr:rowOff>
    </xdr:from>
    <xdr:to>
      <xdr:col>116</xdr:col>
      <xdr:colOff>63500</xdr:colOff>
      <xdr:row>78</xdr:row>
      <xdr:rowOff>56814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408540"/>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55995</xdr:rowOff>
    </xdr:from>
    <xdr:to>
      <xdr:col>111</xdr:col>
      <xdr:colOff>177800</xdr:colOff>
      <xdr:row>78</xdr:row>
      <xdr:rowOff>56814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429095"/>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135700</xdr:rowOff>
    </xdr:from>
    <xdr:to>
      <xdr:col>107</xdr:col>
      <xdr:colOff>50800</xdr:colOff>
      <xdr:row>78</xdr:row>
      <xdr:rowOff>55995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337350"/>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160446</xdr:rowOff>
    </xdr:from>
    <xdr:to>
      <xdr:col>102</xdr:col>
      <xdr:colOff>114300</xdr:colOff>
      <xdr:row>77</xdr:row>
      <xdr:rowOff>135700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90646"/>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156090</xdr:rowOff>
    </xdr:from>
    <xdr:to>
      <xdr:col>116</xdr:col>
      <xdr:colOff>114300</xdr:colOff>
      <xdr:row>78</xdr:row>
      <xdr:rowOff>86240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71017</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6014</xdr:rowOff>
    </xdr:from>
    <xdr:to>
      <xdr:col>112</xdr:col>
      <xdr:colOff>38100</xdr:colOff>
      <xdr:row>78</xdr:row>
      <xdr:rowOff>107614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98741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5195</xdr:rowOff>
    </xdr:from>
    <xdr:to>
      <xdr:col>107</xdr:col>
      <xdr:colOff>101600</xdr:colOff>
      <xdr:row>78</xdr:row>
      <xdr:rowOff>106795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84900</xdr:rowOff>
    </xdr:from>
    <xdr:to>
      <xdr:col>102</xdr:col>
      <xdr:colOff>165100</xdr:colOff>
      <xdr:row>78</xdr:row>
      <xdr:rowOff>15050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109646</xdr:rowOff>
    </xdr:from>
    <xdr:to>
      <xdr:col>98</xdr:col>
      <xdr:colOff>38100</xdr:colOff>
      <xdr:row>77</xdr:row>
      <xdr:rowOff>39796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30923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474,811</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19,022</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円減少している。主な要因としては、障がい福祉サービス等事業費の増加などにより扶助費で</a:t>
          </a:r>
          <a:r>
            <a:rPr kumimoji="1" lang="en-US" altLang="ja-JP" sz="1300">
              <a:latin typeface="ＭＳ Ｐゴシック" panose="020B0600070205080204" pitchFamily="50" charset="-128"/>
              <a:ea typeface="ＭＳ Ｐゴシック" panose="020B0600070205080204" pitchFamily="50" charset="-128"/>
            </a:rPr>
            <a:t>10,989</a:t>
          </a:r>
          <a:r>
            <a:rPr kumimoji="1" lang="ja-JP" altLang="en-US" sz="1300">
              <a:latin typeface="ＭＳ Ｐゴシック" panose="020B0600070205080204" pitchFamily="50" charset="-128"/>
              <a:ea typeface="ＭＳ Ｐゴシック" panose="020B0600070205080204" pitchFamily="50" charset="-128"/>
            </a:rPr>
            <a:t>円増加しているが、普通建設事業費で</a:t>
          </a:r>
          <a:r>
            <a:rPr kumimoji="1" lang="en-US" altLang="ja-JP" sz="1300">
              <a:latin typeface="ＭＳ Ｐゴシック" panose="020B0600070205080204" pitchFamily="50" charset="-128"/>
              <a:ea typeface="ＭＳ Ｐゴシック" panose="020B0600070205080204" pitchFamily="50" charset="-128"/>
            </a:rPr>
            <a:t>35,178</a:t>
          </a:r>
          <a:r>
            <a:rPr kumimoji="1" lang="ja-JP" altLang="en-US" sz="1300">
              <a:latin typeface="ＭＳ Ｐゴシック" panose="020B0600070205080204" pitchFamily="50" charset="-128"/>
              <a:ea typeface="ＭＳ Ｐゴシック" panose="020B0600070205080204" pitchFamily="50" charset="-128"/>
            </a:rPr>
            <a:t>円減少したためである。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普通建設事業費は、昨年度より</a:t>
          </a:r>
          <a:r>
            <a:rPr kumimoji="1" lang="en-US" altLang="ja-JP" sz="1300">
              <a:latin typeface="ＭＳ Ｐゴシック" panose="020B0600070205080204" pitchFamily="50" charset="-128"/>
              <a:ea typeface="ＭＳ Ｐゴシック" panose="020B0600070205080204" pitchFamily="50" charset="-128"/>
            </a:rPr>
            <a:t>35,178</a:t>
          </a:r>
          <a:r>
            <a:rPr kumimoji="1" lang="ja-JP" altLang="en-US" sz="1300">
              <a:latin typeface="ＭＳ Ｐゴシック" panose="020B0600070205080204" pitchFamily="50" charset="-128"/>
              <a:ea typeface="ＭＳ Ｐゴシック" panose="020B0600070205080204" pitchFamily="50" charset="-128"/>
            </a:rPr>
            <a:t>円、類似団体平均より</a:t>
          </a:r>
          <a:r>
            <a:rPr kumimoji="1" lang="en-US" altLang="ja-JP" sz="1300">
              <a:latin typeface="ＭＳ Ｐゴシック" panose="020B0600070205080204" pitchFamily="50" charset="-128"/>
              <a:ea typeface="ＭＳ Ｐゴシック" panose="020B0600070205080204" pitchFamily="50" charset="-128"/>
            </a:rPr>
            <a:t>47,814</a:t>
          </a:r>
          <a:r>
            <a:rPr kumimoji="1" lang="ja-JP" altLang="en-US" sz="1300">
              <a:latin typeface="ＭＳ Ｐゴシック" panose="020B0600070205080204" pitchFamily="50" charset="-128"/>
              <a:ea typeface="ＭＳ Ｐゴシック" panose="020B0600070205080204" pitchFamily="50" charset="-128"/>
            </a:rPr>
            <a:t>円低くなっている。主な要因はみらい平地区への中学校建設のための用地取得を完了したことによるものである。今後も中学校建設などの大規模事業が控えているため、財政圧迫の要因とならないよう、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53,446
52,563
79.16
26,205,623
25,376,723
613,693
13,521,383
19,878,385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33891</xdr:rowOff>
    </xdr:from>
    <xdr:to>
      <xdr:col>24</xdr:col>
      <xdr:colOff>63500</xdr:colOff>
      <xdr:row>38</xdr:row>
      <xdr:rowOff>37875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48991"/>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31735</xdr:rowOff>
    </xdr:from>
    <xdr:to>
      <xdr:col>19</xdr:col>
      <xdr:colOff>177800</xdr:colOff>
      <xdr:row>38</xdr:row>
      <xdr:rowOff>37875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46835"/>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31735</xdr:rowOff>
    </xdr:from>
    <xdr:to>
      <xdr:col>15</xdr:col>
      <xdr:colOff>50800</xdr:colOff>
      <xdr:row>38</xdr:row>
      <xdr:rowOff>39835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46835"/>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39835</xdr:rowOff>
    </xdr:from>
    <xdr:to>
      <xdr:col>10</xdr:col>
      <xdr:colOff>114300</xdr:colOff>
      <xdr:row>38</xdr:row>
      <xdr:rowOff>56228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54935"/>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94974</xdr:rowOff>
    </xdr:from>
    <xdr:to>
      <xdr:col>10</xdr:col>
      <xdr:colOff>165100</xdr:colOff>
      <xdr:row>38</xdr:row>
      <xdr:rowOff>25124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41651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2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84916</xdr:rowOff>
    </xdr:from>
    <xdr:to>
      <xdr:col>6</xdr:col>
      <xdr:colOff>38100</xdr:colOff>
      <xdr:row>38</xdr:row>
      <xdr:rowOff>15066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31593</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2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154541</xdr:rowOff>
    </xdr:from>
    <xdr:to>
      <xdr:col>24</xdr:col>
      <xdr:colOff>114300</xdr:colOff>
      <xdr:row>38</xdr:row>
      <xdr:rowOff>84691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69468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158525</xdr:rowOff>
    </xdr:from>
    <xdr:to>
      <xdr:col>20</xdr:col>
      <xdr:colOff>38100</xdr:colOff>
      <xdr:row>38</xdr:row>
      <xdr:rowOff>88675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79802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152386</xdr:rowOff>
    </xdr:from>
    <xdr:to>
      <xdr:col>15</xdr:col>
      <xdr:colOff>101600</xdr:colOff>
      <xdr:row>38</xdr:row>
      <xdr:rowOff>82536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73662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160485</xdr:rowOff>
    </xdr:from>
    <xdr:to>
      <xdr:col>10</xdr:col>
      <xdr:colOff>165100</xdr:colOff>
      <xdr:row>38</xdr:row>
      <xdr:rowOff>90635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81762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5428</xdr:rowOff>
    </xdr:from>
    <xdr:to>
      <xdr:col>6</xdr:col>
      <xdr:colOff>38100</xdr:colOff>
      <xdr:row>38</xdr:row>
      <xdr:rowOff>107028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98155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61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44789</xdr:rowOff>
    </xdr:from>
    <xdr:to>
      <xdr:col>24</xdr:col>
      <xdr:colOff>63500</xdr:colOff>
      <xdr:row>58</xdr:row>
      <xdr:rowOff>54962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8889"/>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7879</xdr:rowOff>
    </xdr:from>
    <xdr:to>
      <xdr:col>19</xdr:col>
      <xdr:colOff>177800</xdr:colOff>
      <xdr:row>58</xdr:row>
      <xdr:rowOff>54962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51979"/>
          <a:ext cx="889000" cy="4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90515</xdr:rowOff>
    </xdr:from>
    <xdr:to>
      <xdr:col>15</xdr:col>
      <xdr:colOff>50800</xdr:colOff>
      <xdr:row>58</xdr:row>
      <xdr:rowOff>7879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63165"/>
          <a:ext cx="889000" cy="8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90515</xdr:rowOff>
    </xdr:from>
    <xdr:to>
      <xdr:col>10</xdr:col>
      <xdr:colOff>114300</xdr:colOff>
      <xdr:row>58</xdr:row>
      <xdr:rowOff>132301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63165"/>
          <a:ext cx="889000" cy="2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152531</xdr:rowOff>
    </xdr:from>
    <xdr:to>
      <xdr:col>10</xdr:col>
      <xdr:colOff>165100</xdr:colOff>
      <xdr:row>57</xdr:row>
      <xdr:rowOff>82681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99208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20396</xdr:rowOff>
    </xdr:from>
    <xdr:to>
      <xdr:col>6</xdr:col>
      <xdr:colOff>38100</xdr:colOff>
      <xdr:row>58</xdr:row>
      <xdr:rowOff>121996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138523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165439</xdr:rowOff>
    </xdr:from>
    <xdr:to>
      <xdr:col>24</xdr:col>
      <xdr:colOff>114300</xdr:colOff>
      <xdr:row>58</xdr:row>
      <xdr:rowOff>95589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4162</xdr:rowOff>
    </xdr:from>
    <xdr:to>
      <xdr:col>20</xdr:col>
      <xdr:colOff>38100</xdr:colOff>
      <xdr:row>58</xdr:row>
      <xdr:rowOff>105762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96889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128529</xdr:rowOff>
    </xdr:from>
    <xdr:to>
      <xdr:col>15</xdr:col>
      <xdr:colOff>101600</xdr:colOff>
      <xdr:row>58</xdr:row>
      <xdr:rowOff>58679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75206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7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39715</xdr:rowOff>
    </xdr:from>
    <xdr:to>
      <xdr:col>10</xdr:col>
      <xdr:colOff>165100</xdr:colOff>
      <xdr:row>57</xdr:row>
      <xdr:rowOff>141315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132442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0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81501</xdr:rowOff>
    </xdr:from>
    <xdr:to>
      <xdr:col>6</xdr:col>
      <xdr:colOff>38100</xdr:colOff>
      <xdr:row>59</xdr:row>
      <xdr:rowOff>11651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133944</xdr:rowOff>
    </xdr:from>
    <xdr:to>
      <xdr:col>24</xdr:col>
      <xdr:colOff>63500</xdr:colOff>
      <xdr:row>78</xdr:row>
      <xdr:rowOff>14244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35594"/>
          <a:ext cx="838200" cy="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150475</xdr:rowOff>
    </xdr:from>
    <xdr:to>
      <xdr:col>19</xdr:col>
      <xdr:colOff>177800</xdr:colOff>
      <xdr:row>78</xdr:row>
      <xdr:rowOff>14244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52125"/>
          <a:ext cx="889000" cy="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150475</xdr:rowOff>
    </xdr:from>
    <xdr:to>
      <xdr:col>15</xdr:col>
      <xdr:colOff>50800</xdr:colOff>
      <xdr:row>78</xdr:row>
      <xdr:rowOff>67494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2125"/>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67494</xdr:rowOff>
    </xdr:from>
    <xdr:to>
      <xdr:col>10</xdr:col>
      <xdr:colOff>114300</xdr:colOff>
      <xdr:row>78</xdr:row>
      <xdr:rowOff>87347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0594"/>
          <a:ext cx="8890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119762</xdr:rowOff>
    </xdr:from>
    <xdr:to>
      <xdr:col>10</xdr:col>
      <xdr:colOff>165100</xdr:colOff>
      <xdr:row>78</xdr:row>
      <xdr:rowOff>49912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66439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140370</xdr:rowOff>
    </xdr:from>
    <xdr:to>
      <xdr:col>6</xdr:col>
      <xdr:colOff>38100</xdr:colOff>
      <xdr:row>78</xdr:row>
      <xdr:rowOff>70520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4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87047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83144</xdr:rowOff>
    </xdr:from>
    <xdr:to>
      <xdr:col>24</xdr:col>
      <xdr:colOff>114300</xdr:colOff>
      <xdr:row>78</xdr:row>
      <xdr:rowOff>13294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169521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134894</xdr:rowOff>
    </xdr:from>
    <xdr:to>
      <xdr:col>20</xdr:col>
      <xdr:colOff>38100</xdr:colOff>
      <xdr:row>78</xdr:row>
      <xdr:rowOff>65044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56171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99675</xdr:rowOff>
    </xdr:from>
    <xdr:to>
      <xdr:col>15</xdr:col>
      <xdr:colOff>101600</xdr:colOff>
      <xdr:row>78</xdr:row>
      <xdr:rowOff>29825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20952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16694</xdr:rowOff>
    </xdr:from>
    <xdr:to>
      <xdr:col>10</xdr:col>
      <xdr:colOff>165100</xdr:colOff>
      <xdr:row>78</xdr:row>
      <xdr:rowOff>118294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109421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36547</xdr:rowOff>
    </xdr:from>
    <xdr:to>
      <xdr:col>6</xdr:col>
      <xdr:colOff>38100</xdr:colOff>
      <xdr:row>78</xdr:row>
      <xdr:rowOff>138147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129274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154094</xdr:rowOff>
    </xdr:from>
    <xdr:to>
      <xdr:col>24</xdr:col>
      <xdr:colOff>63500</xdr:colOff>
      <xdr:row>98</xdr:row>
      <xdr:rowOff>13109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84744"/>
          <a:ext cx="8382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154094</xdr:rowOff>
    </xdr:from>
    <xdr:to>
      <xdr:col>19</xdr:col>
      <xdr:colOff>177800</xdr:colOff>
      <xdr:row>97</xdr:row>
      <xdr:rowOff>159184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84744"/>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159184</xdr:rowOff>
    </xdr:from>
    <xdr:to>
      <xdr:col>15</xdr:col>
      <xdr:colOff>50800</xdr:colOff>
      <xdr:row>98</xdr:row>
      <xdr:rowOff>34277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89834"/>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34277</xdr:rowOff>
    </xdr:from>
    <xdr:to>
      <xdr:col>10</xdr:col>
      <xdr:colOff>114300</xdr:colOff>
      <xdr:row>98</xdr:row>
      <xdr:rowOff>41334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36377"/>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140670</xdr:rowOff>
    </xdr:from>
    <xdr:to>
      <xdr:col>10</xdr:col>
      <xdr:colOff>165100</xdr:colOff>
      <xdr:row>97</xdr:row>
      <xdr:rowOff>70820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87347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145684</xdr:rowOff>
    </xdr:from>
    <xdr:to>
      <xdr:col>6</xdr:col>
      <xdr:colOff>38100</xdr:colOff>
      <xdr:row>97</xdr:row>
      <xdr:rowOff>75834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92361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133759</xdr:rowOff>
    </xdr:from>
    <xdr:to>
      <xdr:col>24</xdr:col>
      <xdr:colOff>114300</xdr:colOff>
      <xdr:row>98</xdr:row>
      <xdr:rowOff>63909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48686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103294</xdr:rowOff>
    </xdr:from>
    <xdr:to>
      <xdr:col>20</xdr:col>
      <xdr:colOff>38100</xdr:colOff>
      <xdr:row>98</xdr:row>
      <xdr:rowOff>33444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24571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108384</xdr:rowOff>
    </xdr:from>
    <xdr:to>
      <xdr:col>15</xdr:col>
      <xdr:colOff>101600</xdr:colOff>
      <xdr:row>98</xdr:row>
      <xdr:rowOff>38534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29661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154927</xdr:rowOff>
    </xdr:from>
    <xdr:to>
      <xdr:col>10</xdr:col>
      <xdr:colOff>165100</xdr:colOff>
      <xdr:row>98</xdr:row>
      <xdr:rowOff>85077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76204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161984</xdr:rowOff>
    </xdr:from>
    <xdr:to>
      <xdr:col>6</xdr:col>
      <xdr:colOff>38100</xdr:colOff>
      <xdr:row>98</xdr:row>
      <xdr:rowOff>92134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83261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12548</xdr:rowOff>
    </xdr:from>
    <xdr:to>
      <xdr:col>41</xdr:col>
      <xdr:colOff>101600</xdr:colOff>
      <xdr:row>37</xdr:row>
      <xdr:rowOff>114148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130675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25807</xdr:rowOff>
    </xdr:from>
    <xdr:to>
      <xdr:col>36</xdr:col>
      <xdr:colOff>165100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48984</xdr:rowOff>
    </xdr:from>
    <xdr:to>
      <xdr:col>55</xdr:col>
      <xdr:colOff>0</xdr:colOff>
      <xdr:row>58</xdr:row>
      <xdr:rowOff>63767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93084"/>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48984</xdr:rowOff>
    </xdr:from>
    <xdr:to>
      <xdr:col>50</xdr:col>
      <xdr:colOff>114300</xdr:colOff>
      <xdr:row>58</xdr:row>
      <xdr:rowOff>65577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93084"/>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62376</xdr:rowOff>
    </xdr:from>
    <xdr:to>
      <xdr:col>45</xdr:col>
      <xdr:colOff>177800</xdr:colOff>
      <xdr:row>58</xdr:row>
      <xdr:rowOff>65577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0647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43364</xdr:rowOff>
    </xdr:from>
    <xdr:to>
      <xdr:col>41</xdr:col>
      <xdr:colOff>50800</xdr:colOff>
      <xdr:row>58</xdr:row>
      <xdr:rowOff>62376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7464"/>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12967</xdr:rowOff>
    </xdr:from>
    <xdr:to>
      <xdr:col>55</xdr:col>
      <xdr:colOff>50800</xdr:colOff>
      <xdr:row>58</xdr:row>
      <xdr:rowOff>114567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99344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169634</xdr:rowOff>
    </xdr:from>
    <xdr:to>
      <xdr:col>50</xdr:col>
      <xdr:colOff>165100</xdr:colOff>
      <xdr:row>58</xdr:row>
      <xdr:rowOff>99784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90911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14777</xdr:rowOff>
    </xdr:from>
    <xdr:to>
      <xdr:col>46</xdr:col>
      <xdr:colOff>38100</xdr:colOff>
      <xdr:row>58</xdr:row>
      <xdr:rowOff>116377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107504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5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11576</xdr:rowOff>
    </xdr:from>
    <xdr:to>
      <xdr:col>41</xdr:col>
      <xdr:colOff>101600</xdr:colOff>
      <xdr:row>58</xdr:row>
      <xdr:rowOff>113176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104303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164014</xdr:rowOff>
    </xdr:from>
    <xdr:to>
      <xdr:col>36</xdr:col>
      <xdr:colOff>165100</xdr:colOff>
      <xdr:row>58</xdr:row>
      <xdr:rowOff>94164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85291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156108</xdr:rowOff>
    </xdr:from>
    <xdr:to>
      <xdr:col>55</xdr:col>
      <xdr:colOff>0</xdr:colOff>
      <xdr:row>79</xdr:row>
      <xdr:rowOff>21768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29208"/>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156108</xdr:rowOff>
    </xdr:from>
    <xdr:to>
      <xdr:col>50</xdr:col>
      <xdr:colOff>114300</xdr:colOff>
      <xdr:row>79</xdr:row>
      <xdr:rowOff>19075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29208"/>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154254</xdr:rowOff>
    </xdr:from>
    <xdr:to>
      <xdr:col>45</xdr:col>
      <xdr:colOff>177800</xdr:colOff>
      <xdr:row>79</xdr:row>
      <xdr:rowOff>19075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527354"/>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154254</xdr:rowOff>
    </xdr:from>
    <xdr:to>
      <xdr:col>41</xdr:col>
      <xdr:colOff>50800</xdr:colOff>
      <xdr:row>79</xdr:row>
      <xdr:rowOff>25057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27354"/>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46038</xdr:rowOff>
    </xdr:from>
    <xdr:to>
      <xdr:col>41</xdr:col>
      <xdr:colOff>101600</xdr:colOff>
      <xdr:row>77</xdr:row>
      <xdr:rowOff>147638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146862</xdr:rowOff>
    </xdr:from>
    <xdr:to>
      <xdr:col>36</xdr:col>
      <xdr:colOff>165100</xdr:colOff>
      <xdr:row>78</xdr:row>
      <xdr:rowOff>77012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93539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142418</xdr:rowOff>
    </xdr:from>
    <xdr:to>
      <xdr:col>55</xdr:col>
      <xdr:colOff>50800</xdr:colOff>
      <xdr:row>79</xdr:row>
      <xdr:rowOff>72568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57345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105308</xdr:rowOff>
    </xdr:from>
    <xdr:to>
      <xdr:col>50</xdr:col>
      <xdr:colOff>165100</xdr:colOff>
      <xdr:row>79</xdr:row>
      <xdr:rowOff>35458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26585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139725</xdr:rowOff>
    </xdr:from>
    <xdr:to>
      <xdr:col>46</xdr:col>
      <xdr:colOff>38100</xdr:colOff>
      <xdr:row>79</xdr:row>
      <xdr:rowOff>69875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61002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103454</xdr:rowOff>
    </xdr:from>
    <xdr:to>
      <xdr:col>41</xdr:col>
      <xdr:colOff>101600</xdr:colOff>
      <xdr:row>79</xdr:row>
      <xdr:rowOff>33604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145707</xdr:rowOff>
    </xdr:from>
    <xdr:to>
      <xdr:col>36</xdr:col>
      <xdr:colOff>165100</xdr:colOff>
      <xdr:row>79</xdr:row>
      <xdr:rowOff>75857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66984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58131</xdr:rowOff>
    </xdr:from>
    <xdr:to>
      <xdr:col>55</xdr:col>
      <xdr:colOff>0</xdr:colOff>
      <xdr:row>97</xdr:row>
      <xdr:rowOff>78586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88781"/>
          <a:ext cx="8382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58131</xdr:rowOff>
    </xdr:from>
    <xdr:to>
      <xdr:col>50</xdr:col>
      <xdr:colOff>114300</xdr:colOff>
      <xdr:row>97</xdr:row>
      <xdr:rowOff>88705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88781"/>
          <a:ext cx="889000" cy="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88705</xdr:rowOff>
    </xdr:from>
    <xdr:to>
      <xdr:col>45</xdr:col>
      <xdr:colOff>177800</xdr:colOff>
      <xdr:row>97</xdr:row>
      <xdr:rowOff>92371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19355"/>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92371</xdr:rowOff>
    </xdr:from>
    <xdr:to>
      <xdr:col>41</xdr:col>
      <xdr:colOff>50800</xdr:colOff>
      <xdr:row>97</xdr:row>
      <xdr:rowOff>123158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3021"/>
          <a:ext cx="889000" cy="3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154096</xdr:rowOff>
    </xdr:from>
    <xdr:to>
      <xdr:col>41</xdr:col>
      <xdr:colOff>101600</xdr:colOff>
      <xdr:row>97</xdr:row>
      <xdr:rowOff>84246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100773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24371</xdr:rowOff>
    </xdr:from>
    <xdr:to>
      <xdr:col>36</xdr:col>
      <xdr:colOff>165100</xdr:colOff>
      <xdr:row>97</xdr:row>
      <xdr:rowOff>125971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142498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27786</xdr:rowOff>
    </xdr:from>
    <xdr:to>
      <xdr:col>55</xdr:col>
      <xdr:colOff>50800</xdr:colOff>
      <xdr:row>97</xdr:row>
      <xdr:rowOff>129386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6213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7331</xdr:rowOff>
    </xdr:from>
    <xdr:to>
      <xdr:col>50</xdr:col>
      <xdr:colOff>165100</xdr:colOff>
      <xdr:row>97</xdr:row>
      <xdr:rowOff>108931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100058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37905</xdr:rowOff>
    </xdr:from>
    <xdr:to>
      <xdr:col>46</xdr:col>
      <xdr:colOff>38100</xdr:colOff>
      <xdr:row>97</xdr:row>
      <xdr:rowOff>139505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130632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41571</xdr:rowOff>
    </xdr:from>
    <xdr:to>
      <xdr:col>41</xdr:col>
      <xdr:colOff>101600</xdr:colOff>
      <xdr:row>97</xdr:row>
      <xdr:rowOff>143171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134298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72358</xdr:rowOff>
    </xdr:from>
    <xdr:to>
      <xdr:col>36</xdr:col>
      <xdr:colOff>165100</xdr:colOff>
      <xdr:row>98</xdr:row>
      <xdr:rowOff>2508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165085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37363</xdr:rowOff>
    </xdr:from>
    <xdr:to>
      <xdr:col>85</xdr:col>
      <xdr:colOff>127000</xdr:colOff>
      <xdr:row>37</xdr:row>
      <xdr:rowOff>64167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81013"/>
          <a:ext cx="8382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168370</xdr:rowOff>
    </xdr:from>
    <xdr:to>
      <xdr:col>81</xdr:col>
      <xdr:colOff>50800</xdr:colOff>
      <xdr:row>37</xdr:row>
      <xdr:rowOff>64167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40570"/>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34811</xdr:rowOff>
    </xdr:from>
    <xdr:to>
      <xdr:col>76</xdr:col>
      <xdr:colOff>114300</xdr:colOff>
      <xdr:row>36</xdr:row>
      <xdr:rowOff>168370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07011"/>
          <a:ext cx="889000" cy="1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34811</xdr:rowOff>
    </xdr:from>
    <xdr:to>
      <xdr:col>71</xdr:col>
      <xdr:colOff>177800</xdr:colOff>
      <xdr:row>37</xdr:row>
      <xdr:rowOff>39535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07011"/>
          <a:ext cx="889000" cy="1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82671</xdr:rowOff>
    </xdr:from>
    <xdr:to>
      <xdr:col>72</xdr:col>
      <xdr:colOff>38100</xdr:colOff>
      <xdr:row>37</xdr:row>
      <xdr:rowOff>12821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110046</xdr:rowOff>
    </xdr:from>
    <xdr:to>
      <xdr:col>67</xdr:col>
      <xdr:colOff>101600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158013</xdr:rowOff>
    </xdr:from>
    <xdr:to>
      <xdr:col>85</xdr:col>
      <xdr:colOff>177800</xdr:colOff>
      <xdr:row>37</xdr:row>
      <xdr:rowOff>88163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72940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13367</xdr:rowOff>
    </xdr:from>
    <xdr:to>
      <xdr:col>81</xdr:col>
      <xdr:colOff>101600</xdr:colOff>
      <xdr:row>37</xdr:row>
      <xdr:rowOff>114967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106094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117570</xdr:rowOff>
    </xdr:from>
    <xdr:to>
      <xdr:col>76</xdr:col>
      <xdr:colOff>165100</xdr:colOff>
      <xdr:row>37</xdr:row>
      <xdr:rowOff>47720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38847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155461</xdr:rowOff>
    </xdr:from>
    <xdr:to>
      <xdr:col>72</xdr:col>
      <xdr:colOff>38100</xdr:colOff>
      <xdr:row>36</xdr:row>
      <xdr:rowOff>85611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102138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160185</xdr:rowOff>
    </xdr:from>
    <xdr:to>
      <xdr:col>67</xdr:col>
      <xdr:colOff>101600</xdr:colOff>
      <xdr:row>37</xdr:row>
      <xdr:rowOff>90335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165494</xdr:rowOff>
    </xdr:from>
    <xdr:to>
      <xdr:col>85</xdr:col>
      <xdr:colOff>127000</xdr:colOff>
      <xdr:row>56</xdr:row>
      <xdr:rowOff>33789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423794"/>
          <a:ext cx="838200" cy="2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165494</xdr:rowOff>
    </xdr:from>
    <xdr:to>
      <xdr:col>81</xdr:col>
      <xdr:colOff>50800</xdr:colOff>
      <xdr:row>56</xdr:row>
      <xdr:rowOff>132827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23794"/>
          <a:ext cx="889000" cy="3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132827</xdr:rowOff>
    </xdr:from>
    <xdr:to>
      <xdr:col>76</xdr:col>
      <xdr:colOff>114300</xdr:colOff>
      <xdr:row>56</xdr:row>
      <xdr:rowOff>137147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34027"/>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137147</xdr:rowOff>
    </xdr:from>
    <xdr:to>
      <xdr:col>71</xdr:col>
      <xdr:colOff>177800</xdr:colOff>
      <xdr:row>57</xdr:row>
      <xdr:rowOff>1976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38347"/>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71961</xdr:rowOff>
    </xdr:from>
    <xdr:to>
      <xdr:col>67</xdr:col>
      <xdr:colOff>101600</xdr:colOff>
      <xdr:row>57</xdr:row>
      <xdr:rowOff>2111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18638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154439</xdr:rowOff>
    </xdr:from>
    <xdr:to>
      <xdr:col>85</xdr:col>
      <xdr:colOff>177800</xdr:colOff>
      <xdr:row>56</xdr:row>
      <xdr:rowOff>84589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5866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114694</xdr:rowOff>
    </xdr:from>
    <xdr:to>
      <xdr:col>81</xdr:col>
      <xdr:colOff>101600</xdr:colOff>
      <xdr:row>55</xdr:row>
      <xdr:rowOff>44844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61371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82027</xdr:rowOff>
    </xdr:from>
    <xdr:to>
      <xdr:col>76</xdr:col>
      <xdr:colOff>165100</xdr:colOff>
      <xdr:row>57</xdr:row>
      <xdr:rowOff>12177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86347</xdr:rowOff>
    </xdr:from>
    <xdr:to>
      <xdr:col>72</xdr:col>
      <xdr:colOff>38100</xdr:colOff>
      <xdr:row>57</xdr:row>
      <xdr:rowOff>16497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122626</xdr:rowOff>
    </xdr:from>
    <xdr:to>
      <xdr:col>67</xdr:col>
      <xdr:colOff>101600</xdr:colOff>
      <xdr:row>57</xdr:row>
      <xdr:rowOff>52776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43903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43687</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85614</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84632</xdr:rowOff>
    </xdr:from>
    <xdr:to>
      <xdr:col>85</xdr:col>
      <xdr:colOff>127000</xdr:colOff>
      <xdr:row>98</xdr:row>
      <xdr:rowOff>90666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86732"/>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89446</xdr:rowOff>
    </xdr:from>
    <xdr:to>
      <xdr:col>81</xdr:col>
      <xdr:colOff>50800</xdr:colOff>
      <xdr:row>98</xdr:row>
      <xdr:rowOff>90666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91546"/>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89446</xdr:rowOff>
    </xdr:from>
    <xdr:to>
      <xdr:col>76</xdr:col>
      <xdr:colOff>114300</xdr:colOff>
      <xdr:row>98</xdr:row>
      <xdr:rowOff>104839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9154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104839</xdr:rowOff>
    </xdr:from>
    <xdr:to>
      <xdr:col>71</xdr:col>
      <xdr:colOff>177800</xdr:colOff>
      <xdr:row>98</xdr:row>
      <xdr:rowOff>140982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06939"/>
          <a:ext cx="889000" cy="3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20777</xdr:rowOff>
    </xdr:from>
    <xdr:to>
      <xdr:col>72</xdr:col>
      <xdr:colOff>38100</xdr:colOff>
      <xdr:row>97</xdr:row>
      <xdr:rowOff>122377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138904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63449</xdr:rowOff>
    </xdr:from>
    <xdr:to>
      <xdr:col>67</xdr:col>
      <xdr:colOff>101600</xdr:colOff>
      <xdr:row>97</xdr:row>
      <xdr:rowOff>165049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33832</xdr:rowOff>
    </xdr:from>
    <xdr:to>
      <xdr:col>85</xdr:col>
      <xdr:colOff>177800</xdr:colOff>
      <xdr:row>98</xdr:row>
      <xdr:rowOff>135432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12259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39866</xdr:rowOff>
    </xdr:from>
    <xdr:to>
      <xdr:col>81</xdr:col>
      <xdr:colOff>101600</xdr:colOff>
      <xdr:row>98</xdr:row>
      <xdr:rowOff>141466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132593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38646</xdr:rowOff>
    </xdr:from>
    <xdr:to>
      <xdr:col>76</xdr:col>
      <xdr:colOff>165100</xdr:colOff>
      <xdr:row>98</xdr:row>
      <xdr:rowOff>140246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131373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54039</xdr:rowOff>
    </xdr:from>
    <xdr:to>
      <xdr:col>72</xdr:col>
      <xdr:colOff>38100</xdr:colOff>
      <xdr:row>98</xdr:row>
      <xdr:rowOff>155639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146766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90182</xdr:rowOff>
    </xdr:from>
    <xdr:to>
      <xdr:col>67</xdr:col>
      <xdr:colOff>101600</xdr:colOff>
      <xdr:row>99</xdr:row>
      <xdr:rowOff>20332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11459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22775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総務費は、住民一人当たりのコストが</a:t>
          </a:r>
          <a:r>
            <a:rPr kumimoji="1" lang="en-US" altLang="ja-JP" sz="1300">
              <a:latin typeface="ＭＳ Ｐゴシック" panose="020B0600070205080204" pitchFamily="50" charset="-128"/>
              <a:ea typeface="ＭＳ Ｐゴシック" panose="020B0600070205080204" pitchFamily="50" charset="-128"/>
            </a:rPr>
            <a:t>89,822</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5,340</a:t>
          </a:r>
          <a:r>
            <a:rPr kumimoji="1" lang="ja-JP" altLang="en-US" sz="1300">
              <a:latin typeface="ＭＳ Ｐゴシック" panose="020B0600070205080204" pitchFamily="50" charset="-128"/>
              <a:ea typeface="ＭＳ Ｐゴシック" panose="020B0600070205080204" pitchFamily="50" charset="-128"/>
            </a:rPr>
            <a:t>円の増となっているが、類似団体平均より</a:t>
          </a:r>
          <a:r>
            <a:rPr kumimoji="1" lang="en-US" altLang="ja-JP" sz="1300">
              <a:latin typeface="ＭＳ Ｐゴシック" panose="020B0600070205080204" pitchFamily="50" charset="-128"/>
              <a:ea typeface="ＭＳ Ｐゴシック" panose="020B0600070205080204" pitchFamily="50" charset="-128"/>
            </a:rPr>
            <a:t>6,978</a:t>
          </a:r>
          <a:r>
            <a:rPr kumimoji="1" lang="ja-JP" altLang="en-US" sz="1300">
              <a:latin typeface="ＭＳ Ｐゴシック" panose="020B0600070205080204" pitchFamily="50" charset="-128"/>
              <a:ea typeface="ＭＳ Ｐゴシック" panose="020B0600070205080204" pitchFamily="50" charset="-128"/>
            </a:rPr>
            <a:t>円低い金額となっている。主な要因としては、財政調整基金積立が約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166.511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13,583</a:t>
          </a:r>
          <a:r>
            <a:rPr kumimoji="1" lang="ja-JP" altLang="en-US" sz="1300">
              <a:latin typeface="ＭＳ Ｐゴシック" panose="020B0600070205080204" pitchFamily="50" charset="-128"/>
              <a:ea typeface="ＭＳ Ｐゴシック" panose="020B0600070205080204" pitchFamily="50" charset="-128"/>
            </a:rPr>
            <a:t>円の増となっているが、類似団体平均より</a:t>
          </a:r>
          <a:r>
            <a:rPr kumimoji="1" lang="en-US" altLang="ja-JP" sz="1300">
              <a:latin typeface="ＭＳ Ｐゴシック" panose="020B0600070205080204" pitchFamily="50" charset="-128"/>
              <a:ea typeface="ＭＳ Ｐゴシック" panose="020B0600070205080204" pitchFamily="50" charset="-128"/>
            </a:rPr>
            <a:t>56,749</a:t>
          </a:r>
          <a:r>
            <a:rPr kumimoji="1" lang="ja-JP" altLang="en-US" sz="1300">
              <a:latin typeface="ＭＳ Ｐゴシック" panose="020B0600070205080204" pitchFamily="50" charset="-128"/>
              <a:ea typeface="ＭＳ Ｐゴシック" panose="020B0600070205080204" pitchFamily="50" charset="-128"/>
            </a:rPr>
            <a:t>円低い金額となっている。主な要因としては、電力・ガス・食料品等価格高騰重点支援給付金や障がい福祉サービス等事業が増加したためである。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土木費は、住民一人当たりのコストが</a:t>
          </a:r>
          <a:r>
            <a:rPr kumimoji="1" lang="en-US" altLang="ja-JP" sz="1300">
              <a:latin typeface="ＭＳ Ｐゴシック" panose="020B0600070205080204" pitchFamily="50" charset="-128"/>
              <a:ea typeface="ＭＳ Ｐゴシック" panose="020B0600070205080204" pitchFamily="50" charset="-128"/>
            </a:rPr>
            <a:t>50,867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4,474</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円の減となっており、類似団体平均より</a:t>
          </a:r>
          <a:r>
            <a:rPr kumimoji="1" lang="en-US" altLang="ja-JP" sz="1300">
              <a:latin typeface="ＭＳ Ｐゴシック" panose="020B0600070205080204" pitchFamily="50" charset="-128"/>
              <a:ea typeface="ＭＳ Ｐゴシック" panose="020B0600070205080204" pitchFamily="50" charset="-128"/>
            </a:rPr>
            <a:t>7,790</a:t>
          </a:r>
          <a:r>
            <a:rPr kumimoji="1" lang="ja-JP" altLang="en-US" sz="1300">
              <a:latin typeface="ＭＳ Ｐゴシック" panose="020B0600070205080204" pitchFamily="50" charset="-128"/>
              <a:ea typeface="ＭＳ Ｐゴシック" panose="020B0600070205080204" pitchFamily="50" charset="-128"/>
            </a:rPr>
            <a:t>円低い金額となっている。主な要因としては、道路用地費や下水道事業出資金・負担金が減少したためである。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教育費は、住民一人当たりのコストが</a:t>
          </a:r>
          <a:r>
            <a:rPr kumimoji="1" lang="en-US" altLang="ja-JP" sz="1300">
              <a:latin typeface="ＭＳ Ｐゴシック" panose="020B0600070205080204" pitchFamily="50" charset="-128"/>
              <a:ea typeface="ＭＳ Ｐゴシック" panose="020B0600070205080204" pitchFamily="50" charset="-128"/>
            </a:rPr>
            <a:t>68,899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27,716</a:t>
          </a:r>
          <a:r>
            <a:rPr kumimoji="1" lang="ja-JP" altLang="en-US" sz="1300">
              <a:latin typeface="ＭＳ Ｐゴシック" panose="020B0600070205080204" pitchFamily="50" charset="-128"/>
              <a:ea typeface="ＭＳ Ｐゴシック" panose="020B0600070205080204" pitchFamily="50" charset="-128"/>
            </a:rPr>
            <a:t>円の減となっているが、類似団体平均より</a:t>
          </a:r>
          <a:r>
            <a:rPr kumimoji="1" lang="en-US" altLang="ja-JP" sz="1300">
              <a:latin typeface="ＭＳ Ｐゴシック" panose="020B0600070205080204" pitchFamily="50" charset="-128"/>
              <a:ea typeface="ＭＳ Ｐゴシック" panose="020B0600070205080204" pitchFamily="50" charset="-128"/>
            </a:rPr>
            <a:t>7,027</a:t>
          </a:r>
          <a:r>
            <a:rPr kumimoji="1" lang="ja-JP" altLang="en-US" sz="1300">
              <a:latin typeface="ＭＳ Ｐゴシック" panose="020B0600070205080204" pitchFamily="50" charset="-128"/>
              <a:ea typeface="ＭＳ Ｐゴシック" panose="020B0600070205080204" pitchFamily="50" charset="-128"/>
            </a:rPr>
            <a:t>円高い金額となっている。主な要因としては、中学校用地の購入が完了したためである。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経常的な経費が高まっており、基金を取り崩さなければならなくなっている。そのため、実質単年度収支は赤字となった。</a:t>
          </a:r>
        </a:p>
        <a:p>
          <a:r>
            <a:rPr kumimoji="1" lang="ja-JP" altLang="en-US" sz="1400">
              <a:latin typeface="ＭＳ ゴシック" pitchFamily="49" charset="-128"/>
              <a:ea typeface="ＭＳ ゴシック" pitchFamily="49" charset="-128"/>
            </a:rPr>
            <a:t>　今後も基金残高を注視し、効率的な予算措置及び執行を行い適正に管理していく。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全ての会計で赤字はなく、健全な財政状況である。</a:t>
          </a:r>
        </a:p>
        <a:p>
          <a:r>
            <a:rPr kumimoji="1" lang="ja-JP" altLang="en-US" sz="1400">
              <a:latin typeface="ＭＳ ゴシック" pitchFamily="49" charset="-128"/>
              <a:ea typeface="ＭＳ ゴシック" pitchFamily="49" charset="-128"/>
            </a:rPr>
            <a:t>　水道事業会計の黒字額が他会計に比べて多いが、今後、インフラ更新が控えているためであり、計画的に事業を進めていく必要がある。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実質公債費比率の分子は、昨年度に比べ、約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百万円増加している。これは、元利償還金が増加していることによるものである。</a:t>
          </a:r>
        </a:p>
        <a:p>
          <a:r>
            <a:rPr kumimoji="1" lang="ja-JP" altLang="en-US" sz="1400">
              <a:latin typeface="ＭＳ ゴシック" pitchFamily="49" charset="-128"/>
              <a:ea typeface="ＭＳ ゴシック" pitchFamily="49" charset="-128"/>
            </a:rPr>
            <a:t>　今後、地方債残高が増加し、元利償還金が増えることも見込まれることから注視し、借入と償還のバランスをとっていく。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年度までは利用していたが、令和元年度以降は、満期一括償還を利用していないため、該当なし。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最近の傾向は地方債の借入れが少なく、地方債現在高は減少傾向であった。令和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年度も地方債残高は減少したが、将来負担額から控除できる充当可能財源等の基準財政需要額算入見込額が減少した影響の方が大きく、将来負担比率の分子は増加した。</a:t>
          </a:r>
        </a:p>
        <a:p>
          <a:r>
            <a:rPr kumimoji="1" lang="ja-JP" altLang="en-US" sz="1400">
              <a:latin typeface="ＭＳ ゴシック" pitchFamily="49" charset="-128"/>
              <a:ea typeface="ＭＳ ゴシック" pitchFamily="49" charset="-128"/>
            </a:rPr>
            <a:t>　今後、地方債残高が増加することが見込まれることから注視し、過大な将来負担にならないようにバランスを取った財政運営をしていく。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茨城県つくばみらい市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ふるさとづくり寄附金は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百万円増加しているが、財政調整基金など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災害時等に備えるため財政調整基金の残高維持。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減債基金及び特定目的基金に関しては、基金の目的に沿った事業であれば、財政調整基金の残高維持のためにも積極的に活用していく。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ふるさとづくり基金：安心して暮らせるまちづくり事業などの財源として活用していく。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ふるさと創生基金：ふるさとづくり事業の財源として活用していく。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ふるさとづくり基金：該当事業などの財源として取り崩しているが、ふるさとづくり寄附金が増加したため、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ふるさと創生基金：該当事業の財源として取り崩したため、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地域福祉基金：該当事業の財源として取り崩したため、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ふるさとづくり基金以外については、財政調整基金の残高維持のため、必要な事業であれば有効に活用をしていく。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ふるさとづくり基金は、ふるさとづくり寄附金をさらに増額できるよう市内特産品等をＰＲし、基金の増加に努め、必要事業に活用していく。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年度以降も公債費が増加する見込みのため、減債基金を積極的に活用していく。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26205623</v>
      </c>
      <c r="BO4" s="371"/>
      <c r="BP4" s="371"/>
      <c r="BQ4" s="371"/>
      <c r="BR4" s="371"/>
      <c r="BS4" s="371"/>
      <c r="BT4" s="371"/>
      <c r="BU4" s="372"/>
      <c r="BV4" s="370">
        <v>27101769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25376723</v>
      </c>
      <c r="BO5" s="408"/>
      <c r="BP5" s="408"/>
      <c r="BQ5" s="408"/>
      <c r="BR5" s="408"/>
      <c r="BS5" s="408"/>
      <c r="BT5" s="408"/>
      <c r="BU5" s="409"/>
      <c r="BV5" s="407">
        <v>26175131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92.2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828900</v>
      </c>
      <c r="BO6" s="408"/>
      <c r="BP6" s="408"/>
      <c r="BQ6" s="408"/>
      <c r="BR6" s="408"/>
      <c r="BS6" s="408"/>
      <c r="BT6" s="408"/>
      <c r="BU6" s="409"/>
      <c r="BV6" s="407">
        <v>926638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95.7</v>
      </c>
      <c r="CU6" s="445"/>
      <c r="CV6" s="445"/>
      <c r="CW6" s="445"/>
      <c r="CX6" s="445"/>
      <c r="CY6" s="445"/>
      <c r="CZ6" s="445"/>
      <c r="DA6" s="446"/>
      <c r="DB6" s="444">
        <v>94.1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215207</v>
      </c>
      <c r="BO7" s="408"/>
      <c r="BP7" s="408"/>
      <c r="BQ7" s="408"/>
      <c r="BR7" s="408"/>
      <c r="BS7" s="408"/>
      <c r="BT7" s="408"/>
      <c r="BU7" s="409"/>
      <c r="BV7" s="407">
        <v>55315</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13521383</v>
      </c>
      <c r="CU7" s="408"/>
      <c r="CV7" s="408"/>
      <c r="CW7" s="408"/>
      <c r="CX7" s="408"/>
      <c r="CY7" s="408"/>
      <c r="CZ7" s="408"/>
      <c r="DA7" s="409"/>
      <c r="DB7" s="407">
        <v>13183556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613693</v>
      </c>
      <c r="BO8" s="408"/>
      <c r="BP8" s="408"/>
      <c r="BQ8" s="408"/>
      <c r="BR8" s="408"/>
      <c r="BS8" s="408"/>
      <c r="BT8" s="408"/>
      <c r="BU8" s="409"/>
      <c r="BV8" s="407">
        <v>871323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49872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-257630</v>
      </c>
      <c r="BO9" s="408"/>
      <c r="BP9" s="408"/>
      <c r="BQ9" s="408"/>
      <c r="BR9" s="408"/>
      <c r="BS9" s="408"/>
      <c r="BT9" s="408"/>
      <c r="BU9" s="409"/>
      <c r="BV9" s="407">
        <v>333284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12.1</v>
      </c>
      <c r="CU9" s="405"/>
      <c r="CV9" s="405"/>
      <c r="CW9" s="405"/>
      <c r="CX9" s="405"/>
      <c r="CY9" s="405"/>
      <c r="CZ9" s="405"/>
      <c r="DA9" s="406"/>
      <c r="DB9" s="404">
        <v>12.7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49136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436245</v>
      </c>
      <c r="BO10" s="408"/>
      <c r="BP10" s="408"/>
      <c r="BQ10" s="408"/>
      <c r="BR10" s="408"/>
      <c r="BS10" s="408"/>
      <c r="BT10" s="408"/>
      <c r="BU10" s="409"/>
      <c r="BV10" s="407">
        <v>270222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53446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1113115</v>
      </c>
      <c r="BO12" s="408"/>
      <c r="BP12" s="408"/>
      <c r="BQ12" s="408"/>
      <c r="BR12" s="408"/>
      <c r="BS12" s="408"/>
      <c r="BT12" s="408"/>
      <c r="BU12" s="409"/>
      <c r="BV12" s="407">
        <v>494634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52563</v>
      </c>
      <c r="S13" s="492"/>
      <c r="T13" s="492"/>
      <c r="U13" s="492"/>
      <c r="V13" s="493"/>
      <c r="W13" s="423" t="s">
        <v>131</v>
      </c>
      <c r="X13" s="424"/>
      <c r="Y13" s="424"/>
      <c r="Z13" s="424"/>
      <c r="AA13" s="424"/>
      <c r="AB13" s="414"/>
      <c r="AC13" s="458">
        <v>875</v>
      </c>
      <c r="AD13" s="459"/>
      <c r="AE13" s="459"/>
      <c r="AF13" s="459"/>
      <c r="AG13" s="501"/>
      <c r="AH13" s="458">
        <v>1070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-934500</v>
      </c>
      <c r="BO13" s="408"/>
      <c r="BP13" s="408"/>
      <c r="BQ13" s="408"/>
      <c r="BR13" s="408"/>
      <c r="BS13" s="408"/>
      <c r="BT13" s="408"/>
      <c r="BU13" s="409"/>
      <c r="BV13" s="407">
        <v>108872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53004</v>
      </c>
      <c r="S14" s="492"/>
      <c r="T14" s="492"/>
      <c r="U14" s="492"/>
      <c r="V14" s="493"/>
      <c r="W14" s="397"/>
      <c r="X14" s="398"/>
      <c r="Y14" s="398"/>
      <c r="Z14" s="398"/>
      <c r="AA14" s="398"/>
      <c r="AB14" s="387"/>
      <c r="AC14" s="494">
        <v>3.7</v>
      </c>
      <c r="AD14" s="495"/>
      <c r="AE14" s="495"/>
      <c r="AF14" s="495"/>
      <c r="AG14" s="496"/>
      <c r="AH14" s="494">
        <v>4.5999999999999996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20.9</v>
      </c>
      <c r="CU14" s="506"/>
      <c r="CV14" s="506"/>
      <c r="CW14" s="506"/>
      <c r="CX14" s="506"/>
      <c r="CY14" s="506"/>
      <c r="CZ14" s="506"/>
      <c r="DA14" s="507"/>
      <c r="DB14" s="505">
        <v>18.5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52259</v>
      </c>
      <c r="S15" s="492"/>
      <c r="T15" s="492"/>
      <c r="U15" s="492"/>
      <c r="V15" s="493"/>
      <c r="W15" s="423" t="s">
        <v>137</v>
      </c>
      <c r="X15" s="424"/>
      <c r="Y15" s="424"/>
      <c r="Z15" s="424"/>
      <c r="AA15" s="424"/>
      <c r="AB15" s="414"/>
      <c r="AC15" s="458">
        <v>6541</v>
      </c>
      <c r="AD15" s="459"/>
      <c r="AE15" s="459"/>
      <c r="AF15" s="459"/>
      <c r="AG15" s="501"/>
      <c r="AH15" s="458">
        <v>7096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8340230</v>
      </c>
      <c r="BO15" s="371"/>
      <c r="BP15" s="371"/>
      <c r="BQ15" s="371"/>
      <c r="BR15" s="371"/>
      <c r="BS15" s="371"/>
      <c r="BT15" s="371"/>
      <c r="BU15" s="372"/>
      <c r="BV15" s="370">
        <v>8169608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27.7</v>
      </c>
      <c r="AD16" s="495"/>
      <c r="AE16" s="495"/>
      <c r="AF16" s="495"/>
      <c r="AG16" s="496"/>
      <c r="AH16" s="494">
        <v>30.5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11110171</v>
      </c>
      <c r="BO16" s="408"/>
      <c r="BP16" s="408"/>
      <c r="BQ16" s="408"/>
      <c r="BR16" s="408"/>
      <c r="BS16" s="408"/>
      <c r="BT16" s="408"/>
      <c r="BU16" s="409"/>
      <c r="BV16" s="407">
        <v>10640686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16185</v>
      </c>
      <c r="AD17" s="459"/>
      <c r="AE17" s="459"/>
      <c r="AF17" s="459"/>
      <c r="AG17" s="501"/>
      <c r="AH17" s="458">
        <v>15086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10639577</v>
      </c>
      <c r="BO17" s="408"/>
      <c r="BP17" s="408"/>
      <c r="BQ17" s="408"/>
      <c r="BR17" s="408"/>
      <c r="BS17" s="408"/>
      <c r="BT17" s="408"/>
      <c r="BU17" s="409"/>
      <c r="BV17" s="407">
        <v>10440386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79.16</v>
      </c>
      <c r="M18" s="531"/>
      <c r="N18" s="531"/>
      <c r="O18" s="531"/>
      <c r="P18" s="531"/>
      <c r="Q18" s="531"/>
      <c r="R18" s="532"/>
      <c r="S18" s="532"/>
      <c r="T18" s="532"/>
      <c r="U18" s="532"/>
      <c r="V18" s="533"/>
      <c r="W18" s="425"/>
      <c r="X18" s="426"/>
      <c r="Y18" s="426"/>
      <c r="Z18" s="426"/>
      <c r="AA18" s="426"/>
      <c r="AB18" s="417"/>
      <c r="AC18" s="534">
        <v>68.599999999999994</v>
      </c>
      <c r="AD18" s="535"/>
      <c r="AE18" s="535"/>
      <c r="AF18" s="535"/>
      <c r="AG18" s="536"/>
      <c r="AH18" s="534">
        <v>64.900000000000006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13064534</v>
      </c>
      <c r="BO18" s="408"/>
      <c r="BP18" s="408"/>
      <c r="BQ18" s="408"/>
      <c r="BR18" s="408"/>
      <c r="BS18" s="408"/>
      <c r="BT18" s="408"/>
      <c r="BU18" s="409"/>
      <c r="BV18" s="407">
        <v>12478304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630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17145612</v>
      </c>
      <c r="BO19" s="408"/>
      <c r="BP19" s="408"/>
      <c r="BQ19" s="408"/>
      <c r="BR19" s="408"/>
      <c r="BS19" s="408"/>
      <c r="BT19" s="408"/>
      <c r="BU19" s="409"/>
      <c r="BV19" s="407">
        <v>15981638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19971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19878385</v>
      </c>
      <c r="BO22" s="371"/>
      <c r="BP22" s="371"/>
      <c r="BQ22" s="371"/>
      <c r="BR22" s="371"/>
      <c r="BS22" s="371"/>
      <c r="BT22" s="371"/>
      <c r="BU22" s="372"/>
      <c r="BV22" s="370">
        <v>21442692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14093455</v>
      </c>
      <c r="BO23" s="408"/>
      <c r="BP23" s="408"/>
      <c r="BQ23" s="408"/>
      <c r="BR23" s="408"/>
      <c r="BS23" s="408"/>
      <c r="BT23" s="408"/>
      <c r="BU23" s="409"/>
      <c r="BV23" s="407">
        <v>15209886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8210</v>
      </c>
      <c r="R24" s="459"/>
      <c r="S24" s="459"/>
      <c r="T24" s="459"/>
      <c r="U24" s="459"/>
      <c r="V24" s="501"/>
      <c r="W24" s="553"/>
      <c r="X24" s="554"/>
      <c r="Y24" s="555"/>
      <c r="Z24" s="457" t="s">
        <v>162</v>
      </c>
      <c r="AA24" s="437"/>
      <c r="AB24" s="437"/>
      <c r="AC24" s="437"/>
      <c r="AD24" s="437"/>
      <c r="AE24" s="437"/>
      <c r="AF24" s="437"/>
      <c r="AG24" s="438"/>
      <c r="AH24" s="458">
        <v>355</v>
      </c>
      <c r="AI24" s="459"/>
      <c r="AJ24" s="459"/>
      <c r="AK24" s="459"/>
      <c r="AL24" s="501"/>
      <c r="AM24" s="458">
        <v>1073875</v>
      </c>
      <c r="AN24" s="459"/>
      <c r="AO24" s="459"/>
      <c r="AP24" s="459"/>
      <c r="AQ24" s="459"/>
      <c r="AR24" s="501"/>
      <c r="AS24" s="458">
        <v>3025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12549090</v>
      </c>
      <c r="BO24" s="408"/>
      <c r="BP24" s="408"/>
      <c r="BQ24" s="408"/>
      <c r="BR24" s="408"/>
      <c r="BS24" s="408"/>
      <c r="BT24" s="408"/>
      <c r="BU24" s="409"/>
      <c r="BV24" s="407">
        <v>13582575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5043386</v>
      </c>
      <c r="BO25" s="371"/>
      <c r="BP25" s="371"/>
      <c r="BQ25" s="371"/>
      <c r="BR25" s="371"/>
      <c r="BS25" s="371"/>
      <c r="BT25" s="371"/>
      <c r="BU25" s="372"/>
      <c r="BV25" s="370">
        <v>5300193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6060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17626</v>
      </c>
      <c r="AN26" s="459"/>
      <c r="AO26" s="459"/>
      <c r="AP26" s="459"/>
      <c r="AQ26" s="459"/>
      <c r="AR26" s="501"/>
      <c r="AS26" s="458">
        <v>2518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4260</v>
      </c>
      <c r="R27" s="459"/>
      <c r="S27" s="459"/>
      <c r="T27" s="459"/>
      <c r="U27" s="459"/>
      <c r="V27" s="501"/>
      <c r="W27" s="553"/>
      <c r="X27" s="554"/>
      <c r="Y27" s="555"/>
      <c r="Z27" s="457" t="s">
        <v>171</v>
      </c>
      <c r="AA27" s="437"/>
      <c r="AB27" s="437"/>
      <c r="AC27" s="437"/>
      <c r="AD27" s="437"/>
      <c r="AE27" s="437"/>
      <c r="AF27" s="437"/>
      <c r="AG27" s="438"/>
      <c r="AH27" s="458">
        <v>23</v>
      </c>
      <c r="AI27" s="459"/>
      <c r="AJ27" s="459"/>
      <c r="AK27" s="459"/>
      <c r="AL27" s="501"/>
      <c r="AM27" s="458">
        <v>66332</v>
      </c>
      <c r="AN27" s="459"/>
      <c r="AO27" s="459"/>
      <c r="AP27" s="459"/>
      <c r="AQ27" s="459"/>
      <c r="AR27" s="501"/>
      <c r="AS27" s="458">
        <v>2884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336252</v>
      </c>
      <c r="BO27" s="527"/>
      <c r="BP27" s="527"/>
      <c r="BQ27" s="527"/>
      <c r="BR27" s="527"/>
      <c r="BS27" s="527"/>
      <c r="BT27" s="527"/>
      <c r="BU27" s="528"/>
      <c r="BV27" s="526">
        <v>336249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2837155</v>
      </c>
      <c r="BO28" s="371"/>
      <c r="BP28" s="371"/>
      <c r="BQ28" s="371"/>
      <c r="BR28" s="371"/>
      <c r="BS28" s="371"/>
      <c r="BT28" s="371"/>
      <c r="BU28" s="372"/>
      <c r="BV28" s="370">
        <v>3514025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3620</v>
      </c>
      <c r="R29" s="459"/>
      <c r="S29" s="459"/>
      <c r="T29" s="459"/>
      <c r="U29" s="459"/>
      <c r="V29" s="501"/>
      <c r="W29" s="556"/>
      <c r="X29" s="557"/>
      <c r="Y29" s="558"/>
      <c r="Z29" s="457" t="s">
        <v>177</v>
      </c>
      <c r="AA29" s="437"/>
      <c r="AB29" s="437"/>
      <c r="AC29" s="437"/>
      <c r="AD29" s="437"/>
      <c r="AE29" s="437"/>
      <c r="AF29" s="437"/>
      <c r="AG29" s="438"/>
      <c r="AH29" s="458">
        <v>378</v>
      </c>
      <c r="AI29" s="459"/>
      <c r="AJ29" s="459"/>
      <c r="AK29" s="459"/>
      <c r="AL29" s="501"/>
      <c r="AM29" s="458">
        <v>1140207</v>
      </c>
      <c r="AN29" s="459"/>
      <c r="AO29" s="459"/>
      <c r="AP29" s="459"/>
      <c r="AQ29" s="459"/>
      <c r="AR29" s="501"/>
      <c r="AS29" s="458">
        <v>3016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292329</v>
      </c>
      <c r="BO29" s="408"/>
      <c r="BP29" s="408"/>
      <c r="BQ29" s="408"/>
      <c r="BR29" s="408"/>
      <c r="BS29" s="408"/>
      <c r="BT29" s="408"/>
      <c r="BU29" s="409"/>
      <c r="BV29" s="407">
        <v>292323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1614077</v>
      </c>
      <c r="BO30" s="527"/>
      <c r="BP30" s="527"/>
      <c r="BQ30" s="527"/>
      <c r="BR30" s="527"/>
      <c r="BS30" s="527"/>
      <c r="BT30" s="527"/>
      <c r="BU30" s="528"/>
      <c r="BV30" s="526">
        <v>1613967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常総衛生組合（一般会計）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取手市外２市火葬場組合（一般会計）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常総地方広域市町村圏事務組合（一般会計）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茨城県市町村総合事務組合（一般会計）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茨城県市町村総合事務組合（県民交通災害共済事業特別会計）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取手地方広域下水道組合（下水道事業会計）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茨城租税債権管理機構（一般会計）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利根川水系県南水防事務組合（一般会計）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茨城県後期高齢者医療広域連合（一般会計）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茨城県後期高齢者医療広域連合（後期高齢医療特別会計）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0icnW/JnsaD8jpiD96qdWRqgByHInJpF8u0pN8GtyyJfAAk9YORuigEQ2y/gGVUBENWE6j/xXxXQB39eo54vw==" saltValue="hCClqab/MTBF+OizvBp6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9357300</v>
      </c>
      <c r="S5" s="613"/>
      <c r="T5" s="613"/>
      <c r="U5" s="613"/>
      <c r="V5" s="613"/>
      <c r="W5" s="613"/>
      <c r="X5" s="613"/>
      <c r="Y5" s="614"/>
      <c r="Z5" s="615">
        <v>35.700000000000003</v>
      </c>
      <c r="AA5" s="615"/>
      <c r="AB5" s="615"/>
      <c r="AC5" s="615"/>
      <c r="AD5" s="616">
        <v>8907798</v>
      </c>
      <c r="AE5" s="616"/>
      <c r="AF5" s="616"/>
      <c r="AG5" s="616"/>
      <c r="AH5" s="616"/>
      <c r="AI5" s="616"/>
      <c r="AJ5" s="616"/>
      <c r="AK5" s="616"/>
      <c r="AL5" s="617">
        <v>65.2</v>
      </c>
      <c r="AM5" s="618"/>
      <c r="AN5" s="618"/>
      <c r="AO5" s="619"/>
      <c r="AP5" s="609" t="s">
        <v>216</v>
      </c>
      <c r="AQ5" s="610"/>
      <c r="AR5" s="610"/>
      <c r="AS5" s="610"/>
      <c r="AT5" s="610"/>
      <c r="AU5" s="610"/>
      <c r="AV5" s="610"/>
      <c r="AW5" s="610"/>
      <c r="AX5" s="610"/>
      <c r="AY5" s="610"/>
      <c r="AZ5" s="610"/>
      <c r="BA5" s="610"/>
      <c r="BB5" s="610"/>
      <c r="BC5" s="610"/>
      <c r="BD5" s="610"/>
      <c r="BE5" s="610"/>
      <c r="BF5" s="611"/>
      <c r="BG5" s="623">
        <v>8907798</v>
      </c>
      <c r="BH5" s="624"/>
      <c r="BI5" s="624"/>
      <c r="BJ5" s="624"/>
      <c r="BK5" s="624"/>
      <c r="BL5" s="624"/>
      <c r="BM5" s="624"/>
      <c r="BN5" s="625"/>
      <c r="BO5" s="626">
        <v>95.2</v>
      </c>
      <c r="BP5" s="626"/>
      <c r="BQ5" s="626"/>
      <c r="BR5" s="626"/>
      <c r="BS5" s="627">
        <v>265126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260728</v>
      </c>
      <c r="S6" s="624"/>
      <c r="T6" s="624"/>
      <c r="U6" s="624"/>
      <c r="V6" s="624"/>
      <c r="W6" s="624"/>
      <c r="X6" s="624"/>
      <c r="Y6" s="625"/>
      <c r="Z6" s="626">
        <v>1</v>
      </c>
      <c r="AA6" s="626"/>
      <c r="AB6" s="626"/>
      <c r="AC6" s="626"/>
      <c r="AD6" s="627">
        <v>260728</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8907798</v>
      </c>
      <c r="BH6" s="624"/>
      <c r="BI6" s="624"/>
      <c r="BJ6" s="624"/>
      <c r="BK6" s="624"/>
      <c r="BL6" s="624"/>
      <c r="BM6" s="624"/>
      <c r="BN6" s="625"/>
      <c r="BO6" s="626">
        <v>95.2</v>
      </c>
      <c r="BP6" s="626"/>
      <c r="BQ6" s="626"/>
      <c r="BR6" s="626"/>
      <c r="BS6" s="627">
        <v>265126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193475</v>
      </c>
      <c r="CS6" s="624"/>
      <c r="CT6" s="624"/>
      <c r="CU6" s="624"/>
      <c r="CV6" s="624"/>
      <c r="CW6" s="624"/>
      <c r="CX6" s="624"/>
      <c r="CY6" s="625"/>
      <c r="CZ6" s="617">
        <v>0.8</v>
      </c>
      <c r="DA6" s="618"/>
      <c r="DB6" s="618"/>
      <c r="DC6" s="634"/>
      <c r="DD6" s="632">
        <v>9028</v>
      </c>
      <c r="DE6" s="624"/>
      <c r="DF6" s="624"/>
      <c r="DG6" s="624"/>
      <c r="DH6" s="624"/>
      <c r="DI6" s="624"/>
      <c r="DJ6" s="624"/>
      <c r="DK6" s="624"/>
      <c r="DL6" s="624"/>
      <c r="DM6" s="624"/>
      <c r="DN6" s="624"/>
      <c r="DO6" s="624"/>
      <c r="DP6" s="625"/>
      <c r="DQ6" s="632">
        <v>193475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2352</v>
      </c>
      <c r="S7" s="624"/>
      <c r="T7" s="624"/>
      <c r="U7" s="624"/>
      <c r="V7" s="624"/>
      <c r="W7" s="624"/>
      <c r="X7" s="624"/>
      <c r="Y7" s="625"/>
      <c r="Z7" s="626">
        <v>0</v>
      </c>
      <c r="AA7" s="626"/>
      <c r="AB7" s="626"/>
      <c r="AC7" s="626"/>
      <c r="AD7" s="627">
        <v>2352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4404767</v>
      </c>
      <c r="BH7" s="624"/>
      <c r="BI7" s="624"/>
      <c r="BJ7" s="624"/>
      <c r="BK7" s="624"/>
      <c r="BL7" s="624"/>
      <c r="BM7" s="624"/>
      <c r="BN7" s="625"/>
      <c r="BO7" s="626">
        <v>47.1</v>
      </c>
      <c r="BP7" s="626"/>
      <c r="BQ7" s="626"/>
      <c r="BR7" s="626"/>
      <c r="BS7" s="627">
        <v>265126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4800608</v>
      </c>
      <c r="CS7" s="624"/>
      <c r="CT7" s="624"/>
      <c r="CU7" s="624"/>
      <c r="CV7" s="624"/>
      <c r="CW7" s="624"/>
      <c r="CX7" s="624"/>
      <c r="CY7" s="625"/>
      <c r="CZ7" s="626">
        <v>18.899999999999999</v>
      </c>
      <c r="DA7" s="626"/>
      <c r="DB7" s="626"/>
      <c r="DC7" s="626"/>
      <c r="DD7" s="632">
        <v>29981</v>
      </c>
      <c r="DE7" s="624"/>
      <c r="DF7" s="624"/>
      <c r="DG7" s="624"/>
      <c r="DH7" s="624"/>
      <c r="DI7" s="624"/>
      <c r="DJ7" s="624"/>
      <c r="DK7" s="624"/>
      <c r="DL7" s="624"/>
      <c r="DM7" s="624"/>
      <c r="DN7" s="624"/>
      <c r="DO7" s="624"/>
      <c r="DP7" s="625"/>
      <c r="DQ7" s="632">
        <v>2450064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45007</v>
      </c>
      <c r="S8" s="624"/>
      <c r="T8" s="624"/>
      <c r="U8" s="624"/>
      <c r="V8" s="624"/>
      <c r="W8" s="624"/>
      <c r="X8" s="624"/>
      <c r="Y8" s="625"/>
      <c r="Z8" s="626">
        <v>0.2</v>
      </c>
      <c r="AA8" s="626"/>
      <c r="AB8" s="626"/>
      <c r="AC8" s="626"/>
      <c r="AD8" s="627">
        <v>45007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97381</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8899337</v>
      </c>
      <c r="CS8" s="624"/>
      <c r="CT8" s="624"/>
      <c r="CU8" s="624"/>
      <c r="CV8" s="624"/>
      <c r="CW8" s="624"/>
      <c r="CX8" s="624"/>
      <c r="CY8" s="625"/>
      <c r="CZ8" s="626">
        <v>35.1</v>
      </c>
      <c r="DA8" s="626"/>
      <c r="DB8" s="626"/>
      <c r="DC8" s="626"/>
      <c r="DD8" s="632">
        <v>14058</v>
      </c>
      <c r="DE8" s="624"/>
      <c r="DF8" s="624"/>
      <c r="DG8" s="624"/>
      <c r="DH8" s="624"/>
      <c r="DI8" s="624"/>
      <c r="DJ8" s="624"/>
      <c r="DK8" s="624"/>
      <c r="DL8" s="624"/>
      <c r="DM8" s="624"/>
      <c r="DN8" s="624"/>
      <c r="DO8" s="624"/>
      <c r="DP8" s="625"/>
      <c r="DQ8" s="632">
        <v>4425102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50528</v>
      </c>
      <c r="S9" s="624"/>
      <c r="T9" s="624"/>
      <c r="U9" s="624"/>
      <c r="V9" s="624"/>
      <c r="W9" s="624"/>
      <c r="X9" s="624"/>
      <c r="Y9" s="625"/>
      <c r="Z9" s="626">
        <v>0.2</v>
      </c>
      <c r="AA9" s="626"/>
      <c r="AB9" s="626"/>
      <c r="AC9" s="626"/>
      <c r="AD9" s="627">
        <v>50528</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3233280</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1422377</v>
      </c>
      <c r="CS9" s="624"/>
      <c r="CT9" s="624"/>
      <c r="CU9" s="624"/>
      <c r="CV9" s="624"/>
      <c r="CW9" s="624"/>
      <c r="CX9" s="624"/>
      <c r="CY9" s="625"/>
      <c r="CZ9" s="626">
        <v>5.6</v>
      </c>
      <c r="DA9" s="626"/>
      <c r="DB9" s="626"/>
      <c r="DC9" s="626"/>
      <c r="DD9" s="632">
        <v>11818</v>
      </c>
      <c r="DE9" s="624"/>
      <c r="DF9" s="624"/>
      <c r="DG9" s="624"/>
      <c r="DH9" s="624"/>
      <c r="DI9" s="624"/>
      <c r="DJ9" s="624"/>
      <c r="DK9" s="624"/>
      <c r="DL9" s="624"/>
      <c r="DM9" s="624"/>
      <c r="DN9" s="624"/>
      <c r="DO9" s="624"/>
      <c r="DP9" s="625"/>
      <c r="DQ9" s="632">
        <v>1014175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143262</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1181226</v>
      </c>
      <c r="S11" s="624"/>
      <c r="T11" s="624"/>
      <c r="U11" s="624"/>
      <c r="V11" s="624"/>
      <c r="W11" s="624"/>
      <c r="X11" s="624"/>
      <c r="Y11" s="625"/>
      <c r="Z11" s="628">
        <v>4.5</v>
      </c>
      <c r="AA11" s="629"/>
      <c r="AB11" s="629"/>
      <c r="AC11" s="635"/>
      <c r="AD11" s="632">
        <v>1181226</v>
      </c>
      <c r="AE11" s="624"/>
      <c r="AF11" s="624"/>
      <c r="AG11" s="624"/>
      <c r="AH11" s="624"/>
      <c r="AI11" s="624"/>
      <c r="AJ11" s="624"/>
      <c r="AK11" s="625"/>
      <c r="AL11" s="628">
        <v>8.6999999999999993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930844</v>
      </c>
      <c r="BH11" s="624"/>
      <c r="BI11" s="624"/>
      <c r="BJ11" s="624"/>
      <c r="BK11" s="624"/>
      <c r="BL11" s="624"/>
      <c r="BM11" s="624"/>
      <c r="BN11" s="625"/>
      <c r="BO11" s="626">
        <v>9.9</v>
      </c>
      <c r="BP11" s="626"/>
      <c r="BQ11" s="626"/>
      <c r="BR11" s="626"/>
      <c r="BS11" s="627">
        <v>265126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426795</v>
      </c>
      <c r="CS11" s="624"/>
      <c r="CT11" s="624"/>
      <c r="CU11" s="624"/>
      <c r="CV11" s="624"/>
      <c r="CW11" s="624"/>
      <c r="CX11" s="624"/>
      <c r="CY11" s="625"/>
      <c r="CZ11" s="626">
        <v>1.7</v>
      </c>
      <c r="DA11" s="626"/>
      <c r="DB11" s="626"/>
      <c r="DC11" s="626"/>
      <c r="DD11" s="632">
        <v>39270</v>
      </c>
      <c r="DE11" s="624"/>
      <c r="DF11" s="624"/>
      <c r="DG11" s="624"/>
      <c r="DH11" s="624"/>
      <c r="DI11" s="624"/>
      <c r="DJ11" s="624"/>
      <c r="DK11" s="624"/>
      <c r="DL11" s="624"/>
      <c r="DM11" s="624"/>
      <c r="DN11" s="624"/>
      <c r="DO11" s="624"/>
      <c r="DP11" s="625"/>
      <c r="DQ11" s="632">
        <v>292045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106840</v>
      </c>
      <c r="S12" s="624"/>
      <c r="T12" s="624"/>
      <c r="U12" s="624"/>
      <c r="V12" s="624"/>
      <c r="W12" s="624"/>
      <c r="X12" s="624"/>
      <c r="Y12" s="625"/>
      <c r="Z12" s="626">
        <v>0.4</v>
      </c>
      <c r="AA12" s="626"/>
      <c r="AB12" s="626"/>
      <c r="AC12" s="626"/>
      <c r="AD12" s="627">
        <v>106840</v>
      </c>
      <c r="AE12" s="627"/>
      <c r="AF12" s="627"/>
      <c r="AG12" s="627"/>
      <c r="AH12" s="627"/>
      <c r="AI12" s="627"/>
      <c r="AJ12" s="627"/>
      <c r="AK12" s="627"/>
      <c r="AL12" s="628">
        <v>0.8</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4001659</v>
      </c>
      <c r="BH12" s="624"/>
      <c r="BI12" s="624"/>
      <c r="BJ12" s="624"/>
      <c r="BK12" s="624"/>
      <c r="BL12" s="624"/>
      <c r="BM12" s="624"/>
      <c r="BN12" s="625"/>
      <c r="BO12" s="626">
        <v>42.8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95431</v>
      </c>
      <c r="CS12" s="624"/>
      <c r="CT12" s="624"/>
      <c r="CU12" s="624"/>
      <c r="CV12" s="624"/>
      <c r="CW12" s="624"/>
      <c r="CX12" s="624"/>
      <c r="CY12" s="625"/>
      <c r="CZ12" s="626">
        <v>0.4</v>
      </c>
      <c r="DA12" s="626"/>
      <c r="DB12" s="626"/>
      <c r="DC12" s="626"/>
      <c r="DD12" s="632" t="s">
        <v>122</v>
      </c>
      <c r="DE12" s="624"/>
      <c r="DF12" s="624"/>
      <c r="DG12" s="624"/>
      <c r="DH12" s="624"/>
      <c r="DI12" s="624"/>
      <c r="DJ12" s="624"/>
      <c r="DK12" s="624"/>
      <c r="DL12" s="624"/>
      <c r="DM12" s="624"/>
      <c r="DN12" s="624"/>
      <c r="DO12" s="624"/>
      <c r="DP12" s="625"/>
      <c r="DQ12" s="632">
        <v>83351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3989435</v>
      </c>
      <c r="BH13" s="624"/>
      <c r="BI13" s="624"/>
      <c r="BJ13" s="624"/>
      <c r="BK13" s="624"/>
      <c r="BL13" s="624"/>
      <c r="BM13" s="624"/>
      <c r="BN13" s="625"/>
      <c r="BO13" s="626">
        <v>42.6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2718644</v>
      </c>
      <c r="CS13" s="624"/>
      <c r="CT13" s="624"/>
      <c r="CU13" s="624"/>
      <c r="CV13" s="624"/>
      <c r="CW13" s="624"/>
      <c r="CX13" s="624"/>
      <c r="CY13" s="625"/>
      <c r="CZ13" s="626">
        <v>10.7</v>
      </c>
      <c r="DA13" s="626"/>
      <c r="DB13" s="626"/>
      <c r="DC13" s="626"/>
      <c r="DD13" s="632">
        <v>607525</v>
      </c>
      <c r="DE13" s="624"/>
      <c r="DF13" s="624"/>
      <c r="DG13" s="624"/>
      <c r="DH13" s="624"/>
      <c r="DI13" s="624"/>
      <c r="DJ13" s="624"/>
      <c r="DK13" s="624"/>
      <c r="DL13" s="624"/>
      <c r="DM13" s="624"/>
      <c r="DN13" s="624"/>
      <c r="DO13" s="624"/>
      <c r="DP13" s="625"/>
      <c r="DQ13" s="632">
        <v>2016186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1851</v>
      </c>
      <c r="S14" s="624"/>
      <c r="T14" s="624"/>
      <c r="U14" s="624"/>
      <c r="V14" s="624"/>
      <c r="W14" s="624"/>
      <c r="X14" s="624"/>
      <c r="Y14" s="625"/>
      <c r="Z14" s="626">
        <v>0</v>
      </c>
      <c r="AA14" s="626"/>
      <c r="AB14" s="626"/>
      <c r="AC14" s="626"/>
      <c r="AD14" s="627">
        <v>1851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167308</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981897</v>
      </c>
      <c r="CS14" s="624"/>
      <c r="CT14" s="624"/>
      <c r="CU14" s="624"/>
      <c r="CV14" s="624"/>
      <c r="CW14" s="624"/>
      <c r="CX14" s="624"/>
      <c r="CY14" s="625"/>
      <c r="CZ14" s="626">
        <v>3.9</v>
      </c>
      <c r="DA14" s="626"/>
      <c r="DB14" s="626"/>
      <c r="DC14" s="626"/>
      <c r="DD14" s="632">
        <v>68197</v>
      </c>
      <c r="DE14" s="624"/>
      <c r="DF14" s="624"/>
      <c r="DG14" s="624"/>
      <c r="DH14" s="624"/>
      <c r="DI14" s="624"/>
      <c r="DJ14" s="624"/>
      <c r="DK14" s="624"/>
      <c r="DL14" s="624"/>
      <c r="DM14" s="624"/>
      <c r="DN14" s="624"/>
      <c r="DO14" s="624"/>
      <c r="DP14" s="625"/>
      <c r="DQ14" s="632">
        <v>953030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334064</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3682376</v>
      </c>
      <c r="CS15" s="624"/>
      <c r="CT15" s="624"/>
      <c r="CU15" s="624"/>
      <c r="CV15" s="624"/>
      <c r="CW15" s="624"/>
      <c r="CX15" s="624"/>
      <c r="CY15" s="625"/>
      <c r="CZ15" s="626">
        <v>14.5</v>
      </c>
      <c r="DA15" s="626"/>
      <c r="DB15" s="626"/>
      <c r="DC15" s="626"/>
      <c r="DD15" s="632">
        <v>504710</v>
      </c>
      <c r="DE15" s="624"/>
      <c r="DF15" s="624"/>
      <c r="DG15" s="624"/>
      <c r="DH15" s="624"/>
      <c r="DI15" s="624"/>
      <c r="DJ15" s="624"/>
      <c r="DK15" s="624"/>
      <c r="DL15" s="624"/>
      <c r="DM15" s="624"/>
      <c r="DN15" s="624"/>
      <c r="DO15" s="624"/>
      <c r="DP15" s="625"/>
      <c r="DQ15" s="632">
        <v>2807378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27817</v>
      </c>
      <c r="S16" s="624"/>
      <c r="T16" s="624"/>
      <c r="U16" s="624"/>
      <c r="V16" s="624"/>
      <c r="W16" s="624"/>
      <c r="X16" s="624"/>
      <c r="Y16" s="625"/>
      <c r="Z16" s="626">
        <v>0.1</v>
      </c>
      <c r="AA16" s="626"/>
      <c r="AB16" s="626"/>
      <c r="AC16" s="626"/>
      <c r="AD16" s="627">
        <v>27817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118969</v>
      </c>
      <c r="S17" s="624"/>
      <c r="T17" s="624"/>
      <c r="U17" s="624"/>
      <c r="V17" s="624"/>
      <c r="W17" s="624"/>
      <c r="X17" s="624"/>
      <c r="Y17" s="625"/>
      <c r="Z17" s="626">
        <v>0.5</v>
      </c>
      <c r="AA17" s="626"/>
      <c r="AB17" s="626"/>
      <c r="AC17" s="626"/>
      <c r="AD17" s="627">
        <v>118969</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2155783</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2081906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96033</v>
      </c>
      <c r="S18" s="624"/>
      <c r="T18" s="624"/>
      <c r="U18" s="624"/>
      <c r="V18" s="624"/>
      <c r="W18" s="624"/>
      <c r="X18" s="624"/>
      <c r="Y18" s="625"/>
      <c r="Z18" s="626">
        <v>0.4</v>
      </c>
      <c r="AA18" s="626"/>
      <c r="AB18" s="626"/>
      <c r="AC18" s="626"/>
      <c r="AD18" s="627">
        <v>96033</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83548</v>
      </c>
      <c r="S19" s="624"/>
      <c r="T19" s="624"/>
      <c r="U19" s="624"/>
      <c r="V19" s="624"/>
      <c r="W19" s="624"/>
      <c r="X19" s="624"/>
      <c r="Y19" s="625"/>
      <c r="Z19" s="626">
        <v>0.3</v>
      </c>
      <c r="AA19" s="626"/>
      <c r="AB19" s="626"/>
      <c r="AC19" s="626"/>
      <c r="AD19" s="627">
        <v>83548</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449502</v>
      </c>
      <c r="BH19" s="624"/>
      <c r="BI19" s="624"/>
      <c r="BJ19" s="624"/>
      <c r="BK19" s="624"/>
      <c r="BL19" s="624"/>
      <c r="BM19" s="624"/>
      <c r="BN19" s="625"/>
      <c r="BO19" s="626">
        <v>4.8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12485</v>
      </c>
      <c r="S20" s="624"/>
      <c r="T20" s="624"/>
      <c r="U20" s="624"/>
      <c r="V20" s="624"/>
      <c r="W20" s="624"/>
      <c r="X20" s="624"/>
      <c r="Y20" s="625"/>
      <c r="Z20" s="626">
        <v>0</v>
      </c>
      <c r="AA20" s="626"/>
      <c r="AB20" s="626"/>
      <c r="AC20" s="626"/>
      <c r="AD20" s="627">
        <v>12485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449502</v>
      </c>
      <c r="BH20" s="624"/>
      <c r="BI20" s="624"/>
      <c r="BJ20" s="624"/>
      <c r="BK20" s="624"/>
      <c r="BL20" s="624"/>
      <c r="BM20" s="624"/>
      <c r="BN20" s="625"/>
      <c r="BO20" s="626">
        <v>4.8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25376723</v>
      </c>
      <c r="CS20" s="624"/>
      <c r="CT20" s="624"/>
      <c r="CU20" s="624"/>
      <c r="CV20" s="624"/>
      <c r="CW20" s="624"/>
      <c r="CX20" s="624"/>
      <c r="CY20" s="625"/>
      <c r="CZ20" s="626">
        <v>100</v>
      </c>
      <c r="DA20" s="626"/>
      <c r="DB20" s="626"/>
      <c r="DC20" s="626"/>
      <c r="DD20" s="632">
        <v>1284587</v>
      </c>
      <c r="DE20" s="624"/>
      <c r="DF20" s="624"/>
      <c r="DG20" s="624"/>
      <c r="DH20" s="624"/>
      <c r="DI20" s="624"/>
      <c r="DJ20" s="624"/>
      <c r="DK20" s="624"/>
      <c r="DL20" s="624"/>
      <c r="DM20" s="624"/>
      <c r="DN20" s="624"/>
      <c r="DO20" s="624"/>
      <c r="DP20" s="625"/>
      <c r="DQ20" s="632">
        <v>16316712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3073469</v>
      </c>
      <c r="S21" s="624"/>
      <c r="T21" s="624"/>
      <c r="U21" s="624"/>
      <c r="V21" s="624"/>
      <c r="W21" s="624"/>
      <c r="X21" s="624"/>
      <c r="Y21" s="625"/>
      <c r="Z21" s="626">
        <v>11.7</v>
      </c>
      <c r="AA21" s="626"/>
      <c r="AB21" s="626"/>
      <c r="AC21" s="626"/>
      <c r="AD21" s="627">
        <v>2745396</v>
      </c>
      <c r="AE21" s="627"/>
      <c r="AF21" s="627"/>
      <c r="AG21" s="627"/>
      <c r="AH21" s="627"/>
      <c r="AI21" s="627"/>
      <c r="AJ21" s="627"/>
      <c r="AK21" s="627"/>
      <c r="AL21" s="628">
        <v>20.100000000000001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2745396</v>
      </c>
      <c r="S22" s="624"/>
      <c r="T22" s="624"/>
      <c r="U22" s="624"/>
      <c r="V22" s="624"/>
      <c r="W22" s="624"/>
      <c r="X22" s="624"/>
      <c r="Y22" s="625"/>
      <c r="Z22" s="626">
        <v>10.5</v>
      </c>
      <c r="AA22" s="626"/>
      <c r="AB22" s="626"/>
      <c r="AC22" s="626"/>
      <c r="AD22" s="627">
        <v>2745396</v>
      </c>
      <c r="AE22" s="627"/>
      <c r="AF22" s="627"/>
      <c r="AG22" s="627"/>
      <c r="AH22" s="627"/>
      <c r="AI22" s="627"/>
      <c r="AJ22" s="627"/>
      <c r="AK22" s="627"/>
      <c r="AL22" s="628">
        <v>20.100000000000001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327091</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449502</v>
      </c>
      <c r="BH23" s="624"/>
      <c r="BI23" s="624"/>
      <c r="BJ23" s="624"/>
      <c r="BK23" s="624"/>
      <c r="BL23" s="624"/>
      <c r="BM23" s="624"/>
      <c r="BN23" s="625"/>
      <c r="BO23" s="626">
        <v>4.8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982</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11453716</v>
      </c>
      <c r="CS24" s="613"/>
      <c r="CT24" s="613"/>
      <c r="CU24" s="613"/>
      <c r="CV24" s="613"/>
      <c r="CW24" s="613"/>
      <c r="CX24" s="613"/>
      <c r="CY24" s="614"/>
      <c r="CZ24" s="617">
        <v>45.1</v>
      </c>
      <c r="DA24" s="618"/>
      <c r="DB24" s="618"/>
      <c r="DC24" s="634"/>
      <c r="DD24" s="658">
        <v>7238713</v>
      </c>
      <c r="DE24" s="613"/>
      <c r="DF24" s="613"/>
      <c r="DG24" s="613"/>
      <c r="DH24" s="613"/>
      <c r="DI24" s="613"/>
      <c r="DJ24" s="613"/>
      <c r="DK24" s="614"/>
      <c r="DL24" s="658">
        <v>6723647</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14322120</v>
      </c>
      <c r="S25" s="624"/>
      <c r="T25" s="624"/>
      <c r="U25" s="624"/>
      <c r="V25" s="624"/>
      <c r="W25" s="624"/>
      <c r="X25" s="624"/>
      <c r="Y25" s="625"/>
      <c r="Z25" s="626">
        <v>54.7</v>
      </c>
      <c r="AA25" s="626"/>
      <c r="AB25" s="626"/>
      <c r="AC25" s="626"/>
      <c r="AD25" s="627">
        <v>13544545</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3724841</v>
      </c>
      <c r="CS25" s="655"/>
      <c r="CT25" s="655"/>
      <c r="CU25" s="655"/>
      <c r="CV25" s="655"/>
      <c r="CW25" s="655"/>
      <c r="CX25" s="655"/>
      <c r="CY25" s="656"/>
      <c r="CZ25" s="628">
        <v>14.7</v>
      </c>
      <c r="DA25" s="653"/>
      <c r="DB25" s="653"/>
      <c r="DC25" s="657"/>
      <c r="DD25" s="632">
        <v>3395045</v>
      </c>
      <c r="DE25" s="655"/>
      <c r="DF25" s="655"/>
      <c r="DG25" s="655"/>
      <c r="DH25" s="655"/>
      <c r="DI25" s="655"/>
      <c r="DJ25" s="655"/>
      <c r="DK25" s="656"/>
      <c r="DL25" s="632">
        <v>3336905</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4014</v>
      </c>
      <c r="S26" s="624"/>
      <c r="T26" s="624"/>
      <c r="U26" s="624"/>
      <c r="V26" s="624"/>
      <c r="W26" s="624"/>
      <c r="X26" s="624"/>
      <c r="Y26" s="625"/>
      <c r="Z26" s="626">
        <v>0</v>
      </c>
      <c r="AA26" s="626"/>
      <c r="AB26" s="626"/>
      <c r="AC26" s="626"/>
      <c r="AD26" s="627">
        <v>4014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2210787</v>
      </c>
      <c r="CS26" s="624"/>
      <c r="CT26" s="624"/>
      <c r="CU26" s="624"/>
      <c r="CV26" s="624"/>
      <c r="CW26" s="624"/>
      <c r="CX26" s="624"/>
      <c r="CY26" s="625"/>
      <c r="CZ26" s="628">
        <v>8.6999999999999993</v>
      </c>
      <c r="DA26" s="653"/>
      <c r="DB26" s="653"/>
      <c r="DC26" s="657"/>
      <c r="DD26" s="632">
        <v>1969591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50662</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9357300</v>
      </c>
      <c r="BH27" s="624"/>
      <c r="BI27" s="624"/>
      <c r="BJ27" s="624"/>
      <c r="BK27" s="624"/>
      <c r="BL27" s="624"/>
      <c r="BM27" s="624"/>
      <c r="BN27" s="625"/>
      <c r="BO27" s="626">
        <v>100</v>
      </c>
      <c r="BP27" s="626"/>
      <c r="BQ27" s="626"/>
      <c r="BR27" s="626"/>
      <c r="BS27" s="627">
        <v>265126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5573092</v>
      </c>
      <c r="CS27" s="655"/>
      <c r="CT27" s="655"/>
      <c r="CU27" s="655"/>
      <c r="CV27" s="655"/>
      <c r="CW27" s="655"/>
      <c r="CX27" s="655"/>
      <c r="CY27" s="656"/>
      <c r="CZ27" s="628">
        <v>22</v>
      </c>
      <c r="DA27" s="653"/>
      <c r="DB27" s="653"/>
      <c r="DC27" s="657"/>
      <c r="DD27" s="632">
        <v>1761762</v>
      </c>
      <c r="DE27" s="655"/>
      <c r="DF27" s="655"/>
      <c r="DG27" s="655"/>
      <c r="DH27" s="655"/>
      <c r="DI27" s="655"/>
      <c r="DJ27" s="655"/>
      <c r="DK27" s="656"/>
      <c r="DL27" s="632">
        <v>1304836</v>
      </c>
      <c r="DM27" s="655"/>
      <c r="DN27" s="655"/>
      <c r="DO27" s="655"/>
      <c r="DP27" s="655"/>
      <c r="DQ27" s="655"/>
      <c r="DR27" s="655"/>
      <c r="DS27" s="655"/>
      <c r="DT27" s="655"/>
      <c r="DU27" s="655"/>
      <c r="DV27" s="656"/>
      <c r="DW27" s="628">
        <v>9.5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228935</v>
      </c>
      <c r="S28" s="624"/>
      <c r="T28" s="624"/>
      <c r="U28" s="624"/>
      <c r="V28" s="624"/>
      <c r="W28" s="624"/>
      <c r="X28" s="624"/>
      <c r="Y28" s="625"/>
      <c r="Z28" s="626">
        <v>0.9</v>
      </c>
      <c r="AA28" s="626"/>
      <c r="AB28" s="626"/>
      <c r="AC28" s="626"/>
      <c r="AD28" s="627">
        <v>23519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2155783</v>
      </c>
      <c r="CS28" s="624"/>
      <c r="CT28" s="624"/>
      <c r="CU28" s="624"/>
      <c r="CV28" s="624"/>
      <c r="CW28" s="624"/>
      <c r="CX28" s="624"/>
      <c r="CY28" s="625"/>
      <c r="CZ28" s="628">
        <v>8.5</v>
      </c>
      <c r="DA28" s="653"/>
      <c r="DB28" s="653"/>
      <c r="DC28" s="657"/>
      <c r="DD28" s="632">
        <v>2081906</v>
      </c>
      <c r="DE28" s="624"/>
      <c r="DF28" s="624"/>
      <c r="DG28" s="624"/>
      <c r="DH28" s="624"/>
      <c r="DI28" s="624"/>
      <c r="DJ28" s="624"/>
      <c r="DK28" s="625"/>
      <c r="DL28" s="632">
        <v>2081906</v>
      </c>
      <c r="DM28" s="624"/>
      <c r="DN28" s="624"/>
      <c r="DO28" s="624"/>
      <c r="DP28" s="624"/>
      <c r="DQ28" s="624"/>
      <c r="DR28" s="624"/>
      <c r="DS28" s="624"/>
      <c r="DT28" s="624"/>
      <c r="DU28" s="624"/>
      <c r="DV28" s="625"/>
      <c r="DW28" s="628">
        <v>15.1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26003</v>
      </c>
      <c r="S29" s="624"/>
      <c r="T29" s="624"/>
      <c r="U29" s="624"/>
      <c r="V29" s="624"/>
      <c r="W29" s="624"/>
      <c r="X29" s="624"/>
      <c r="Y29" s="625"/>
      <c r="Z29" s="626">
        <v>0.1</v>
      </c>
      <c r="AA29" s="626"/>
      <c r="AB29" s="626"/>
      <c r="AC29" s="626"/>
      <c r="AD29" s="627">
        <v>5</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2155783</v>
      </c>
      <c r="CS29" s="655"/>
      <c r="CT29" s="655"/>
      <c r="CU29" s="655"/>
      <c r="CV29" s="655"/>
      <c r="CW29" s="655"/>
      <c r="CX29" s="655"/>
      <c r="CY29" s="656"/>
      <c r="CZ29" s="628">
        <v>8.5</v>
      </c>
      <c r="DA29" s="653"/>
      <c r="DB29" s="653"/>
      <c r="DC29" s="657"/>
      <c r="DD29" s="632">
        <v>2081906</v>
      </c>
      <c r="DE29" s="655"/>
      <c r="DF29" s="655"/>
      <c r="DG29" s="655"/>
      <c r="DH29" s="655"/>
      <c r="DI29" s="655"/>
      <c r="DJ29" s="655"/>
      <c r="DK29" s="656"/>
      <c r="DL29" s="632">
        <v>2081906</v>
      </c>
      <c r="DM29" s="655"/>
      <c r="DN29" s="655"/>
      <c r="DO29" s="655"/>
      <c r="DP29" s="655"/>
      <c r="DQ29" s="655"/>
      <c r="DR29" s="655"/>
      <c r="DS29" s="655"/>
      <c r="DT29" s="655"/>
      <c r="DU29" s="655"/>
      <c r="DV29" s="656"/>
      <c r="DW29" s="628">
        <v>15.1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3893192</v>
      </c>
      <c r="S30" s="624"/>
      <c r="T30" s="624"/>
      <c r="U30" s="624"/>
      <c r="V30" s="624"/>
      <c r="W30" s="624"/>
      <c r="X30" s="624"/>
      <c r="Y30" s="625"/>
      <c r="Z30" s="626">
        <v>14.9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2075217</v>
      </c>
      <c r="CS30" s="624"/>
      <c r="CT30" s="624"/>
      <c r="CU30" s="624"/>
      <c r="CV30" s="624"/>
      <c r="CW30" s="624"/>
      <c r="CX30" s="624"/>
      <c r="CY30" s="625"/>
      <c r="CZ30" s="628">
        <v>8.1999999999999993</v>
      </c>
      <c r="DA30" s="653"/>
      <c r="DB30" s="653"/>
      <c r="DC30" s="657"/>
      <c r="DD30" s="632">
        <v>2001340</v>
      </c>
      <c r="DE30" s="624"/>
      <c r="DF30" s="624"/>
      <c r="DG30" s="624"/>
      <c r="DH30" s="624"/>
      <c r="DI30" s="624"/>
      <c r="DJ30" s="624"/>
      <c r="DK30" s="625"/>
      <c r="DL30" s="632">
        <v>2001340</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99.2</v>
      </c>
      <c r="BN31" s="667"/>
      <c r="BO31" s="667"/>
      <c r="BP31" s="667"/>
      <c r="BQ31" s="668"/>
      <c r="BR31" s="679">
        <v>99.6</v>
      </c>
      <c r="BS31" s="667"/>
      <c r="BT31" s="667"/>
      <c r="BU31" s="667"/>
      <c r="BV31" s="667"/>
      <c r="BW31" s="667"/>
      <c r="BX31" s="618">
        <v>99.2</v>
      </c>
      <c r="BY31" s="667"/>
      <c r="BZ31" s="667"/>
      <c r="CA31" s="667"/>
      <c r="CB31" s="668"/>
      <c r="CD31" s="661"/>
      <c r="CE31" s="662"/>
      <c r="CF31" s="620" t="s">
        <v>300</v>
      </c>
      <c r="CG31" s="621"/>
      <c r="CH31" s="621"/>
      <c r="CI31" s="621"/>
      <c r="CJ31" s="621"/>
      <c r="CK31" s="621"/>
      <c r="CL31" s="621"/>
      <c r="CM31" s="621"/>
      <c r="CN31" s="621"/>
      <c r="CO31" s="621"/>
      <c r="CP31" s="621"/>
      <c r="CQ31" s="622"/>
      <c r="CR31" s="623">
        <v>80566</v>
      </c>
      <c r="CS31" s="655"/>
      <c r="CT31" s="655"/>
      <c r="CU31" s="655"/>
      <c r="CV31" s="655"/>
      <c r="CW31" s="655"/>
      <c r="CX31" s="655"/>
      <c r="CY31" s="656"/>
      <c r="CZ31" s="628">
        <v>0.3</v>
      </c>
      <c r="DA31" s="653"/>
      <c r="DB31" s="653"/>
      <c r="DC31" s="657"/>
      <c r="DD31" s="632">
        <v>80566</v>
      </c>
      <c r="DE31" s="655"/>
      <c r="DF31" s="655"/>
      <c r="DG31" s="655"/>
      <c r="DH31" s="655"/>
      <c r="DI31" s="655"/>
      <c r="DJ31" s="655"/>
      <c r="DK31" s="656"/>
      <c r="DL31" s="632">
        <v>80566</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1638836</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99.1</v>
      </c>
      <c r="BN32" s="655"/>
      <c r="BO32" s="655"/>
      <c r="BP32" s="655"/>
      <c r="BQ32" s="678"/>
      <c r="BR32" s="680">
        <v>99.5</v>
      </c>
      <c r="BS32" s="655"/>
      <c r="BT32" s="655"/>
      <c r="BU32" s="655"/>
      <c r="BV32" s="655"/>
      <c r="BW32" s="655"/>
      <c r="BX32" s="629">
        <v>99.1</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81320</v>
      </c>
      <c r="S33" s="624"/>
      <c r="T33" s="624"/>
      <c r="U33" s="624"/>
      <c r="V33" s="624"/>
      <c r="W33" s="624"/>
      <c r="X33" s="624"/>
      <c r="Y33" s="625"/>
      <c r="Z33" s="626">
        <v>0.3</v>
      </c>
      <c r="AA33" s="626"/>
      <c r="AB33" s="626"/>
      <c r="AC33" s="626"/>
      <c r="AD33" s="627">
        <v>60533</v>
      </c>
      <c r="AE33" s="627"/>
      <c r="AF33" s="627"/>
      <c r="AG33" s="627"/>
      <c r="AH33" s="627"/>
      <c r="AI33" s="627"/>
      <c r="AJ33" s="627"/>
      <c r="AK33" s="627"/>
      <c r="AL33" s="628">
        <v>0.4</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99.7</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12638420</v>
      </c>
      <c r="CS33" s="655"/>
      <c r="CT33" s="655"/>
      <c r="CU33" s="655"/>
      <c r="CV33" s="655"/>
      <c r="CW33" s="655"/>
      <c r="CX33" s="655"/>
      <c r="CY33" s="656"/>
      <c r="CZ33" s="628">
        <v>49.8</v>
      </c>
      <c r="DA33" s="653"/>
      <c r="DB33" s="653"/>
      <c r="DC33" s="657"/>
      <c r="DD33" s="632">
        <v>8489721</v>
      </c>
      <c r="DE33" s="655"/>
      <c r="DF33" s="655"/>
      <c r="DG33" s="655"/>
      <c r="DH33" s="655"/>
      <c r="DI33" s="655"/>
      <c r="DJ33" s="655"/>
      <c r="DK33" s="656"/>
      <c r="DL33" s="632">
        <v>6340887</v>
      </c>
      <c r="DM33" s="655"/>
      <c r="DN33" s="655"/>
      <c r="DO33" s="655"/>
      <c r="DP33" s="655"/>
      <c r="DQ33" s="655"/>
      <c r="DR33" s="655"/>
      <c r="DS33" s="655"/>
      <c r="DT33" s="655"/>
      <c r="DU33" s="655"/>
      <c r="DV33" s="656"/>
      <c r="DW33" s="628">
        <v>46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2022638</v>
      </c>
      <c r="S34" s="624"/>
      <c r="T34" s="624"/>
      <c r="U34" s="624"/>
      <c r="V34" s="624"/>
      <c r="W34" s="624"/>
      <c r="X34" s="624"/>
      <c r="Y34" s="625"/>
      <c r="Z34" s="626">
        <v>7.7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5459563</v>
      </c>
      <c r="CS34" s="624"/>
      <c r="CT34" s="624"/>
      <c r="CU34" s="624"/>
      <c r="CV34" s="624"/>
      <c r="CW34" s="624"/>
      <c r="CX34" s="624"/>
      <c r="CY34" s="625"/>
      <c r="CZ34" s="628">
        <v>21.5</v>
      </c>
      <c r="DA34" s="653"/>
      <c r="DB34" s="653"/>
      <c r="DC34" s="657"/>
      <c r="DD34" s="632">
        <v>2882558</v>
      </c>
      <c r="DE34" s="624"/>
      <c r="DF34" s="624"/>
      <c r="DG34" s="624"/>
      <c r="DH34" s="624"/>
      <c r="DI34" s="624"/>
      <c r="DJ34" s="624"/>
      <c r="DK34" s="625"/>
      <c r="DL34" s="632">
        <v>2389514</v>
      </c>
      <c r="DM34" s="624"/>
      <c r="DN34" s="624"/>
      <c r="DO34" s="624"/>
      <c r="DP34" s="624"/>
      <c r="DQ34" s="624"/>
      <c r="DR34" s="624"/>
      <c r="DS34" s="624"/>
      <c r="DT34" s="624"/>
      <c r="DU34" s="624"/>
      <c r="DV34" s="625"/>
      <c r="DW34" s="628">
        <v>17.3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2102946</v>
      </c>
      <c r="S35" s="624"/>
      <c r="T35" s="624"/>
      <c r="U35" s="624"/>
      <c r="V35" s="624"/>
      <c r="W35" s="624"/>
      <c r="X35" s="624"/>
      <c r="Y35" s="625"/>
      <c r="Z35" s="626">
        <v>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59800</v>
      </c>
      <c r="CS35" s="655"/>
      <c r="CT35" s="655"/>
      <c r="CU35" s="655"/>
      <c r="CV35" s="655"/>
      <c r="CW35" s="655"/>
      <c r="CX35" s="655"/>
      <c r="CY35" s="656"/>
      <c r="CZ35" s="628">
        <v>0.2</v>
      </c>
      <c r="DA35" s="653"/>
      <c r="DB35" s="653"/>
      <c r="DC35" s="657"/>
      <c r="DD35" s="632">
        <v>53065</v>
      </c>
      <c r="DE35" s="655"/>
      <c r="DF35" s="655"/>
      <c r="DG35" s="655"/>
      <c r="DH35" s="655"/>
      <c r="DI35" s="655"/>
      <c r="DJ35" s="655"/>
      <c r="DK35" s="656"/>
      <c r="DL35" s="632">
        <v>28777</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926638</v>
      </c>
      <c r="S36" s="624"/>
      <c r="T36" s="624"/>
      <c r="U36" s="624"/>
      <c r="V36" s="624"/>
      <c r="W36" s="624"/>
      <c r="X36" s="624"/>
      <c r="Y36" s="625"/>
      <c r="Z36" s="626">
        <v>3.5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2946318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9200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4056018</v>
      </c>
      <c r="CS36" s="624"/>
      <c r="CT36" s="624"/>
      <c r="CU36" s="624"/>
      <c r="CV36" s="624"/>
      <c r="CW36" s="624"/>
      <c r="CX36" s="624"/>
      <c r="CY36" s="625"/>
      <c r="CZ36" s="628">
        <v>16</v>
      </c>
      <c r="DA36" s="653"/>
      <c r="DB36" s="653"/>
      <c r="DC36" s="657"/>
      <c r="DD36" s="632">
        <v>3679758</v>
      </c>
      <c r="DE36" s="624"/>
      <c r="DF36" s="624"/>
      <c r="DG36" s="624"/>
      <c r="DH36" s="624"/>
      <c r="DI36" s="624"/>
      <c r="DJ36" s="624"/>
      <c r="DK36" s="625"/>
      <c r="DL36" s="632">
        <v>2708824</v>
      </c>
      <c r="DM36" s="624"/>
      <c r="DN36" s="624"/>
      <c r="DO36" s="624"/>
      <c r="DP36" s="624"/>
      <c r="DQ36" s="624"/>
      <c r="DR36" s="624"/>
      <c r="DS36" s="624"/>
      <c r="DT36" s="624"/>
      <c r="DU36" s="624"/>
      <c r="DV36" s="625"/>
      <c r="DW36" s="628">
        <v>19.600000000000001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397409</v>
      </c>
      <c r="S37" s="624"/>
      <c r="T37" s="624"/>
      <c r="U37" s="624"/>
      <c r="V37" s="624"/>
      <c r="W37" s="624"/>
      <c r="X37" s="624"/>
      <c r="Y37" s="625"/>
      <c r="Z37" s="626">
        <v>1.5</v>
      </c>
      <c r="AA37" s="626"/>
      <c r="AB37" s="626"/>
      <c r="AC37" s="626"/>
      <c r="AD37" s="627">
        <v>20105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1337463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-12416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1593612</v>
      </c>
      <c r="CS37" s="655"/>
      <c r="CT37" s="655"/>
      <c r="CU37" s="655"/>
      <c r="CV37" s="655"/>
      <c r="CW37" s="655"/>
      <c r="CX37" s="655"/>
      <c r="CY37" s="656"/>
      <c r="CZ37" s="628">
        <v>6.3</v>
      </c>
      <c r="DA37" s="653"/>
      <c r="DB37" s="653"/>
      <c r="DC37" s="657"/>
      <c r="DD37" s="632">
        <v>1593612</v>
      </c>
      <c r="DE37" s="655"/>
      <c r="DF37" s="655"/>
      <c r="DG37" s="655"/>
      <c r="DH37" s="655"/>
      <c r="DI37" s="655"/>
      <c r="DJ37" s="655"/>
      <c r="DK37" s="656"/>
      <c r="DL37" s="632">
        <v>1488064</v>
      </c>
      <c r="DM37" s="655"/>
      <c r="DN37" s="655"/>
      <c r="DO37" s="655"/>
      <c r="DP37" s="655"/>
      <c r="DQ37" s="655"/>
      <c r="DR37" s="655"/>
      <c r="DS37" s="655"/>
      <c r="DT37" s="655"/>
      <c r="DU37" s="655"/>
      <c r="DV37" s="656"/>
      <c r="DW37" s="628">
        <v>10.8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510910</v>
      </c>
      <c r="S38" s="624"/>
      <c r="T38" s="624"/>
      <c r="U38" s="624"/>
      <c r="V38" s="624"/>
      <c r="W38" s="624"/>
      <c r="X38" s="624"/>
      <c r="Y38" s="625"/>
      <c r="Z38" s="626">
        <v>1.9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33640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5988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1575215</v>
      </c>
      <c r="CS38" s="624"/>
      <c r="CT38" s="624"/>
      <c r="CU38" s="624"/>
      <c r="CV38" s="624"/>
      <c r="CW38" s="624"/>
      <c r="CX38" s="624"/>
      <c r="CY38" s="625"/>
      <c r="CZ38" s="628">
        <v>6.2</v>
      </c>
      <c r="DA38" s="653"/>
      <c r="DB38" s="653"/>
      <c r="DC38" s="657"/>
      <c r="DD38" s="632">
        <v>1328778</v>
      </c>
      <c r="DE38" s="624"/>
      <c r="DF38" s="624"/>
      <c r="DG38" s="624"/>
      <c r="DH38" s="624"/>
      <c r="DI38" s="624"/>
      <c r="DJ38" s="624"/>
      <c r="DK38" s="625"/>
      <c r="DL38" s="632">
        <v>1213772</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9143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1404381</v>
      </c>
      <c r="CS39" s="655"/>
      <c r="CT39" s="655"/>
      <c r="CU39" s="655"/>
      <c r="CV39" s="655"/>
      <c r="CW39" s="655"/>
      <c r="CX39" s="655"/>
      <c r="CY39" s="656"/>
      <c r="CZ39" s="628">
        <v>5.5</v>
      </c>
      <c r="DA39" s="653"/>
      <c r="DB39" s="653"/>
      <c r="DC39" s="657"/>
      <c r="DD39" s="632">
        <v>470799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136410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83443</v>
      </c>
      <c r="CS40" s="624"/>
      <c r="CT40" s="624"/>
      <c r="CU40" s="624"/>
      <c r="CV40" s="624"/>
      <c r="CW40" s="624"/>
      <c r="CX40" s="624"/>
      <c r="CY40" s="625"/>
      <c r="CZ40" s="628">
        <v>0.3</v>
      </c>
      <c r="DA40" s="653"/>
      <c r="DB40" s="653"/>
      <c r="DC40" s="657"/>
      <c r="DD40" s="632">
        <v>74763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26205623</v>
      </c>
      <c r="S41" s="696"/>
      <c r="T41" s="696"/>
      <c r="U41" s="696"/>
      <c r="V41" s="696"/>
      <c r="W41" s="696"/>
      <c r="X41" s="696"/>
      <c r="Y41" s="700"/>
      <c r="Z41" s="701">
        <v>100</v>
      </c>
      <c r="AA41" s="701"/>
      <c r="AB41" s="701"/>
      <c r="AC41" s="701"/>
      <c r="AD41" s="702">
        <v>13652721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291614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1283601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1284587</v>
      </c>
      <c r="CS42" s="655"/>
      <c r="CT42" s="655"/>
      <c r="CU42" s="655"/>
      <c r="CV42" s="655"/>
      <c r="CW42" s="655"/>
      <c r="CX42" s="655"/>
      <c r="CY42" s="656"/>
      <c r="CZ42" s="628">
        <v>5.0999999999999996</v>
      </c>
      <c r="DA42" s="653"/>
      <c r="DB42" s="653"/>
      <c r="DC42" s="657"/>
      <c r="DD42" s="632">
        <v>588278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25984</v>
      </c>
      <c r="CS43" s="655"/>
      <c r="CT43" s="655"/>
      <c r="CU43" s="655"/>
      <c r="CV43" s="655"/>
      <c r="CW43" s="655"/>
      <c r="CX43" s="655"/>
      <c r="CY43" s="656"/>
      <c r="CZ43" s="628">
        <v>0.1</v>
      </c>
      <c r="DA43" s="653"/>
      <c r="DB43" s="653"/>
      <c r="DC43" s="657"/>
      <c r="DD43" s="632">
        <v>25984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1284587</v>
      </c>
      <c r="CS44" s="624"/>
      <c r="CT44" s="624"/>
      <c r="CU44" s="624"/>
      <c r="CV44" s="624"/>
      <c r="CW44" s="624"/>
      <c r="CX44" s="624"/>
      <c r="CY44" s="625"/>
      <c r="CZ44" s="628">
        <v>5.0999999999999996</v>
      </c>
      <c r="DA44" s="629"/>
      <c r="DB44" s="629"/>
      <c r="DC44" s="635"/>
      <c r="DD44" s="632">
        <v>588278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712153</v>
      </c>
      <c r="CS45" s="655"/>
      <c r="CT45" s="655"/>
      <c r="CU45" s="655"/>
      <c r="CV45" s="655"/>
      <c r="CW45" s="655"/>
      <c r="CX45" s="655"/>
      <c r="CY45" s="656"/>
      <c r="CZ45" s="628">
        <v>2.8</v>
      </c>
      <c r="DA45" s="653"/>
      <c r="DB45" s="653"/>
      <c r="DC45" s="657"/>
      <c r="DD45" s="632">
        <v>118765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525164</v>
      </c>
      <c r="CS46" s="624"/>
      <c r="CT46" s="624"/>
      <c r="CU46" s="624"/>
      <c r="CV46" s="624"/>
      <c r="CW46" s="624"/>
      <c r="CX46" s="624"/>
      <c r="CY46" s="625"/>
      <c r="CZ46" s="628">
        <v>2.1</v>
      </c>
      <c r="DA46" s="629"/>
      <c r="DB46" s="629"/>
      <c r="DC46" s="635"/>
      <c r="DD46" s="632">
        <v>455043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25376723</v>
      </c>
      <c r="CS49" s="682"/>
      <c r="CT49" s="682"/>
      <c r="CU49" s="682"/>
      <c r="CV49" s="682"/>
      <c r="CW49" s="682"/>
      <c r="CX49" s="682"/>
      <c r="CY49" s="711"/>
      <c r="CZ49" s="703">
        <v>100</v>
      </c>
      <c r="DA49" s="712"/>
      <c r="DB49" s="712"/>
      <c r="DC49" s="713"/>
      <c r="DD49" s="714">
        <v>16316712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yTDo2FAm0KOgxF8QtbZOqRgsK49eGgeIBkPF7pPPnenzha0sIPAjlnt4J+I2/Y36xQtwTQDh5jmw5dKsJAN/A==" saltValue="5Dt0CsiP5MpxVzFIMF+l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26218</v>
      </c>
      <c r="R7" s="753"/>
      <c r="S7" s="753"/>
      <c r="T7" s="753"/>
      <c r="U7" s="753"/>
      <c r="V7" s="753">
        <v>25389</v>
      </c>
      <c r="W7" s="753"/>
      <c r="X7" s="753"/>
      <c r="Y7" s="753"/>
      <c r="Z7" s="753"/>
      <c r="AA7" s="753">
        <v>829</v>
      </c>
      <c r="AB7" s="753"/>
      <c r="AC7" s="753"/>
      <c r="AD7" s="753"/>
      <c r="AE7" s="754"/>
      <c r="AF7" s="755">
        <v>614</v>
      </c>
      <c r="AG7" s="756"/>
      <c r="AH7" s="756"/>
      <c r="AI7" s="756"/>
      <c r="AJ7" s="757"/>
      <c r="AK7" s="758">
        <v>2103</v>
      </c>
      <c r="AL7" s="759"/>
      <c r="AM7" s="759"/>
      <c r="AN7" s="759"/>
      <c r="AO7" s="759"/>
      <c r="AP7" s="759">
        <v>19878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26218</v>
      </c>
      <c r="R23" s="793"/>
      <c r="S23" s="793"/>
      <c r="T23" s="793"/>
      <c r="U23" s="793"/>
      <c r="V23" s="793">
        <v>25389</v>
      </c>
      <c r="W23" s="793"/>
      <c r="X23" s="793"/>
      <c r="Y23" s="793"/>
      <c r="Z23" s="793"/>
      <c r="AA23" s="793">
        <v>829</v>
      </c>
      <c r="AB23" s="793"/>
      <c r="AC23" s="793"/>
      <c r="AD23" s="793"/>
      <c r="AE23" s="794"/>
      <c r="AF23" s="795">
        <v>614</v>
      </c>
      <c r="AG23" s="793"/>
      <c r="AH23" s="793"/>
      <c r="AI23" s="793"/>
      <c r="AJ23" s="796"/>
      <c r="AK23" s="797"/>
      <c r="AL23" s="798"/>
      <c r="AM23" s="798"/>
      <c r="AN23" s="798"/>
      <c r="AO23" s="798"/>
      <c r="AP23" s="793">
        <v>19878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4349</v>
      </c>
      <c r="R28" s="823"/>
      <c r="S28" s="823"/>
      <c r="T28" s="823"/>
      <c r="U28" s="823"/>
      <c r="V28" s="823">
        <v>4339</v>
      </c>
      <c r="W28" s="823"/>
      <c r="X28" s="823"/>
      <c r="Y28" s="823"/>
      <c r="Z28" s="823"/>
      <c r="AA28" s="823">
        <v>9</v>
      </c>
      <c r="AB28" s="823"/>
      <c r="AC28" s="823"/>
      <c r="AD28" s="823"/>
      <c r="AE28" s="824"/>
      <c r="AF28" s="825">
        <v>9</v>
      </c>
      <c r="AG28" s="823"/>
      <c r="AH28" s="823"/>
      <c r="AI28" s="823"/>
      <c r="AJ28" s="826"/>
      <c r="AK28" s="827">
        <v>439</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4088</v>
      </c>
      <c r="R29" s="784"/>
      <c r="S29" s="784"/>
      <c r="T29" s="784"/>
      <c r="U29" s="784"/>
      <c r="V29" s="784">
        <v>3855</v>
      </c>
      <c r="W29" s="784"/>
      <c r="X29" s="784"/>
      <c r="Y29" s="784"/>
      <c r="Z29" s="784"/>
      <c r="AA29" s="784">
        <v>232</v>
      </c>
      <c r="AB29" s="784"/>
      <c r="AC29" s="784"/>
      <c r="AD29" s="784"/>
      <c r="AE29" s="785"/>
      <c r="AF29" s="786">
        <v>232</v>
      </c>
      <c r="AG29" s="787"/>
      <c r="AH29" s="787"/>
      <c r="AI29" s="787"/>
      <c r="AJ29" s="788"/>
      <c r="AK29" s="834">
        <v>691</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714</v>
      </c>
      <c r="R30" s="784"/>
      <c r="S30" s="784"/>
      <c r="T30" s="784"/>
      <c r="U30" s="784"/>
      <c r="V30" s="784">
        <v>712</v>
      </c>
      <c r="W30" s="784"/>
      <c r="X30" s="784"/>
      <c r="Y30" s="784"/>
      <c r="Z30" s="784"/>
      <c r="AA30" s="784">
        <v>2</v>
      </c>
      <c r="AB30" s="784"/>
      <c r="AC30" s="784"/>
      <c r="AD30" s="784"/>
      <c r="AE30" s="785"/>
      <c r="AF30" s="786">
        <v>2</v>
      </c>
      <c r="AG30" s="787"/>
      <c r="AH30" s="787"/>
      <c r="AI30" s="787"/>
      <c r="AJ30" s="788"/>
      <c r="AK30" s="834">
        <v>148</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1451</v>
      </c>
      <c r="R31" s="784"/>
      <c r="S31" s="784"/>
      <c r="T31" s="784"/>
      <c r="U31" s="784"/>
      <c r="V31" s="784">
        <v>1394</v>
      </c>
      <c r="W31" s="784"/>
      <c r="X31" s="784"/>
      <c r="Y31" s="784"/>
      <c r="Z31" s="784"/>
      <c r="AA31" s="784">
        <v>58</v>
      </c>
      <c r="AB31" s="784"/>
      <c r="AC31" s="784"/>
      <c r="AD31" s="784"/>
      <c r="AE31" s="785"/>
      <c r="AF31" s="786">
        <v>1267</v>
      </c>
      <c r="AG31" s="787"/>
      <c r="AH31" s="787"/>
      <c r="AI31" s="787"/>
      <c r="AJ31" s="788"/>
      <c r="AK31" s="834" t="s">
        <v>544</v>
      </c>
      <c r="AL31" s="830"/>
      <c r="AM31" s="830"/>
      <c r="AN31" s="830"/>
      <c r="AO31" s="830"/>
      <c r="AP31" s="830">
        <v>4044</v>
      </c>
      <c r="AQ31" s="830"/>
      <c r="AR31" s="830"/>
      <c r="AS31" s="830"/>
      <c r="AT31" s="830"/>
      <c r="AU31" s="830">
        <v>77</v>
      </c>
      <c r="AV31" s="830"/>
      <c r="AW31" s="830"/>
      <c r="AX31" s="830"/>
      <c r="AY31" s="830"/>
      <c r="AZ31" s="831" t="s">
        <v>544</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1839</v>
      </c>
      <c r="R32" s="784"/>
      <c r="S32" s="784"/>
      <c r="T32" s="784"/>
      <c r="U32" s="784"/>
      <c r="V32" s="784">
        <v>1485</v>
      </c>
      <c r="W32" s="784"/>
      <c r="X32" s="784"/>
      <c r="Y32" s="784"/>
      <c r="Z32" s="784"/>
      <c r="AA32" s="784">
        <v>354</v>
      </c>
      <c r="AB32" s="784"/>
      <c r="AC32" s="784"/>
      <c r="AD32" s="784"/>
      <c r="AE32" s="785"/>
      <c r="AF32" s="786">
        <v>572</v>
      </c>
      <c r="AG32" s="787"/>
      <c r="AH32" s="787"/>
      <c r="AI32" s="787"/>
      <c r="AJ32" s="788"/>
      <c r="AK32" s="834" t="s">
        <v>544</v>
      </c>
      <c r="AL32" s="830"/>
      <c r="AM32" s="830"/>
      <c r="AN32" s="830"/>
      <c r="AO32" s="830"/>
      <c r="AP32" s="830">
        <v>5061</v>
      </c>
      <c r="AQ32" s="830"/>
      <c r="AR32" s="830"/>
      <c r="AS32" s="830"/>
      <c r="AT32" s="830"/>
      <c r="AU32" s="830">
        <v>3739</v>
      </c>
      <c r="AV32" s="830"/>
      <c r="AW32" s="830"/>
      <c r="AX32" s="830"/>
      <c r="AY32" s="830"/>
      <c r="AZ32" s="831" t="s">
        <v>544</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2082</v>
      </c>
      <c r="AG63" s="844"/>
      <c r="AH63" s="844"/>
      <c r="AI63" s="844"/>
      <c r="AJ63" s="845"/>
      <c r="AK63" s="846"/>
      <c r="AL63" s="841"/>
      <c r="AM63" s="841"/>
      <c r="AN63" s="841"/>
      <c r="AO63" s="841"/>
      <c r="AP63" s="844">
        <v>9105</v>
      </c>
      <c r="AQ63" s="844"/>
      <c r="AR63" s="844"/>
      <c r="AS63" s="844"/>
      <c r="AT63" s="844"/>
      <c r="AU63" s="844">
        <v>3816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397</v>
      </c>
      <c r="R68" s="866"/>
      <c r="S68" s="866"/>
      <c r="T68" s="866"/>
      <c r="U68" s="866"/>
      <c r="V68" s="866">
        <v>337</v>
      </c>
      <c r="W68" s="866"/>
      <c r="X68" s="866"/>
      <c r="Y68" s="866"/>
      <c r="Z68" s="866"/>
      <c r="AA68" s="866">
        <v>60</v>
      </c>
      <c r="AB68" s="866"/>
      <c r="AC68" s="866"/>
      <c r="AD68" s="866"/>
      <c r="AE68" s="866"/>
      <c r="AF68" s="866">
        <v>60</v>
      </c>
      <c r="AG68" s="866"/>
      <c r="AH68" s="866"/>
      <c r="AI68" s="866"/>
      <c r="AJ68" s="866"/>
      <c r="AK68" s="866" t="s">
        <v>544</v>
      </c>
      <c r="AL68" s="866"/>
      <c r="AM68" s="866"/>
      <c r="AN68" s="866"/>
      <c r="AO68" s="866"/>
      <c r="AP68" s="866" t="s">
        <v>544</v>
      </c>
      <c r="AQ68" s="866"/>
      <c r="AR68" s="866"/>
      <c r="AS68" s="866"/>
      <c r="AT68" s="866"/>
      <c r="AU68" s="866" t="s">
        <v>544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201</v>
      </c>
      <c r="R69" s="830"/>
      <c r="S69" s="830"/>
      <c r="T69" s="830"/>
      <c r="U69" s="830"/>
      <c r="V69" s="830">
        <v>188</v>
      </c>
      <c r="W69" s="830"/>
      <c r="X69" s="830"/>
      <c r="Y69" s="830"/>
      <c r="Z69" s="830"/>
      <c r="AA69" s="830">
        <v>14</v>
      </c>
      <c r="AB69" s="830"/>
      <c r="AC69" s="830"/>
      <c r="AD69" s="830"/>
      <c r="AE69" s="830"/>
      <c r="AF69" s="830">
        <v>13</v>
      </c>
      <c r="AG69" s="830"/>
      <c r="AH69" s="830"/>
      <c r="AI69" s="830"/>
      <c r="AJ69" s="830"/>
      <c r="AK69" s="830">
        <v>7</v>
      </c>
      <c r="AL69" s="830"/>
      <c r="AM69" s="830"/>
      <c r="AN69" s="830"/>
      <c r="AO69" s="830"/>
      <c r="AP69" s="830" t="s">
        <v>544</v>
      </c>
      <c r="AQ69" s="830"/>
      <c r="AR69" s="830"/>
      <c r="AS69" s="830"/>
      <c r="AT69" s="830"/>
      <c r="AU69" s="830" t="s">
        <v>544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7213</v>
      </c>
      <c r="R70" s="830"/>
      <c r="S70" s="830"/>
      <c r="T70" s="830"/>
      <c r="U70" s="830"/>
      <c r="V70" s="830">
        <v>6475</v>
      </c>
      <c r="W70" s="830"/>
      <c r="X70" s="830"/>
      <c r="Y70" s="830"/>
      <c r="Z70" s="830"/>
      <c r="AA70" s="830">
        <v>737</v>
      </c>
      <c r="AB70" s="830"/>
      <c r="AC70" s="830"/>
      <c r="AD70" s="830"/>
      <c r="AE70" s="830"/>
      <c r="AF70" s="830">
        <v>726</v>
      </c>
      <c r="AG70" s="830"/>
      <c r="AH70" s="830"/>
      <c r="AI70" s="830"/>
      <c r="AJ70" s="830"/>
      <c r="AK70" s="830" t="s">
        <v>544</v>
      </c>
      <c r="AL70" s="830"/>
      <c r="AM70" s="830"/>
      <c r="AN70" s="830"/>
      <c r="AO70" s="830"/>
      <c r="AP70" s="830">
        <v>4179</v>
      </c>
      <c r="AQ70" s="830"/>
      <c r="AR70" s="830"/>
      <c r="AS70" s="830"/>
      <c r="AT70" s="830"/>
      <c r="AU70" s="830">
        <v>969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545</v>
      </c>
      <c r="C71" s="874"/>
      <c r="D71" s="874"/>
      <c r="E71" s="874"/>
      <c r="F71" s="874"/>
      <c r="G71" s="874"/>
      <c r="H71" s="874"/>
      <c r="I71" s="874"/>
      <c r="J71" s="874"/>
      <c r="K71" s="874"/>
      <c r="L71" s="874"/>
      <c r="M71" s="874"/>
      <c r="N71" s="874"/>
      <c r="O71" s="874"/>
      <c r="P71" s="875"/>
      <c r="Q71" s="876">
        <v>14983</v>
      </c>
      <c r="R71" s="830"/>
      <c r="S71" s="830"/>
      <c r="T71" s="830"/>
      <c r="U71" s="830"/>
      <c r="V71" s="830">
        <v>14962</v>
      </c>
      <c r="W71" s="830"/>
      <c r="X71" s="830"/>
      <c r="Y71" s="830"/>
      <c r="Z71" s="830"/>
      <c r="AA71" s="830">
        <v>20</v>
      </c>
      <c r="AB71" s="830"/>
      <c r="AC71" s="830"/>
      <c r="AD71" s="830"/>
      <c r="AE71" s="830"/>
      <c r="AF71" s="830">
        <v>20</v>
      </c>
      <c r="AG71" s="830"/>
      <c r="AH71" s="830"/>
      <c r="AI71" s="830"/>
      <c r="AJ71" s="830"/>
      <c r="AK71" s="830">
        <v>196</v>
      </c>
      <c r="AL71" s="830"/>
      <c r="AM71" s="830"/>
      <c r="AN71" s="830"/>
      <c r="AO71" s="830"/>
      <c r="AP71" s="830" t="s">
        <v>544</v>
      </c>
      <c r="AQ71" s="830"/>
      <c r="AR71" s="830"/>
      <c r="AS71" s="830"/>
      <c r="AT71" s="830"/>
      <c r="AU71" s="830" t="s">
        <v>544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546</v>
      </c>
      <c r="C72" s="874"/>
      <c r="D72" s="874"/>
      <c r="E72" s="874"/>
      <c r="F72" s="874"/>
      <c r="G72" s="874"/>
      <c r="H72" s="874"/>
      <c r="I72" s="874"/>
      <c r="J72" s="874"/>
      <c r="K72" s="874"/>
      <c r="L72" s="874"/>
      <c r="M72" s="874"/>
      <c r="N72" s="874"/>
      <c r="O72" s="874"/>
      <c r="P72" s="875"/>
      <c r="Q72" s="876">
        <v>85</v>
      </c>
      <c r="R72" s="830"/>
      <c r="S72" s="830"/>
      <c r="T72" s="830"/>
      <c r="U72" s="830"/>
      <c r="V72" s="830">
        <v>85</v>
      </c>
      <c r="W72" s="830"/>
      <c r="X72" s="830"/>
      <c r="Y72" s="830"/>
      <c r="Z72" s="830"/>
      <c r="AA72" s="830">
        <v>1</v>
      </c>
      <c r="AB72" s="830"/>
      <c r="AC72" s="830"/>
      <c r="AD72" s="830"/>
      <c r="AE72" s="830"/>
      <c r="AF72" s="830">
        <v>1</v>
      </c>
      <c r="AG72" s="830"/>
      <c r="AH72" s="830"/>
      <c r="AI72" s="830"/>
      <c r="AJ72" s="830"/>
      <c r="AK72" s="830">
        <v>12</v>
      </c>
      <c r="AL72" s="830"/>
      <c r="AM72" s="830"/>
      <c r="AN72" s="830"/>
      <c r="AO72" s="830"/>
      <c r="AP72" s="830" t="s">
        <v>544</v>
      </c>
      <c r="AQ72" s="830"/>
      <c r="AR72" s="830"/>
      <c r="AS72" s="830"/>
      <c r="AT72" s="830"/>
      <c r="AU72" s="830" t="s">
        <v>544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4527</v>
      </c>
      <c r="R73" s="830"/>
      <c r="S73" s="830"/>
      <c r="T73" s="830"/>
      <c r="U73" s="830"/>
      <c r="V73" s="830">
        <v>4326</v>
      </c>
      <c r="W73" s="830"/>
      <c r="X73" s="830"/>
      <c r="Y73" s="830"/>
      <c r="Z73" s="830"/>
      <c r="AA73" s="830">
        <v>201</v>
      </c>
      <c r="AB73" s="830"/>
      <c r="AC73" s="830"/>
      <c r="AD73" s="830"/>
      <c r="AE73" s="830"/>
      <c r="AF73" s="830">
        <v>1060</v>
      </c>
      <c r="AG73" s="830"/>
      <c r="AH73" s="830"/>
      <c r="AI73" s="830"/>
      <c r="AJ73" s="830"/>
      <c r="AK73" s="830" t="s">
        <v>544</v>
      </c>
      <c r="AL73" s="830"/>
      <c r="AM73" s="830"/>
      <c r="AN73" s="830"/>
      <c r="AO73" s="830"/>
      <c r="AP73" s="830">
        <v>22070</v>
      </c>
      <c r="AQ73" s="830"/>
      <c r="AR73" s="830"/>
      <c r="AS73" s="830"/>
      <c r="AT73" s="830"/>
      <c r="AU73" s="830">
        <v>5070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452</v>
      </c>
      <c r="R74" s="830"/>
      <c r="S74" s="830"/>
      <c r="T74" s="830"/>
      <c r="U74" s="830"/>
      <c r="V74" s="830">
        <v>233</v>
      </c>
      <c r="W74" s="830"/>
      <c r="X74" s="830"/>
      <c r="Y74" s="830"/>
      <c r="Z74" s="830"/>
      <c r="AA74" s="830">
        <v>220</v>
      </c>
      <c r="AB74" s="830"/>
      <c r="AC74" s="830"/>
      <c r="AD74" s="830"/>
      <c r="AE74" s="830"/>
      <c r="AF74" s="830">
        <v>220</v>
      </c>
      <c r="AG74" s="830"/>
      <c r="AH74" s="830"/>
      <c r="AI74" s="830"/>
      <c r="AJ74" s="830"/>
      <c r="AK74" s="830" t="s">
        <v>544</v>
      </c>
      <c r="AL74" s="830"/>
      <c r="AM74" s="830"/>
      <c r="AN74" s="830"/>
      <c r="AO74" s="830"/>
      <c r="AP74" s="830" t="s">
        <v>544</v>
      </c>
      <c r="AQ74" s="830"/>
      <c r="AR74" s="830"/>
      <c r="AS74" s="830"/>
      <c r="AT74" s="830"/>
      <c r="AU74" s="830" t="s">
        <v>544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v>14</v>
      </c>
      <c r="R75" s="878"/>
      <c r="S75" s="878"/>
      <c r="T75" s="878"/>
      <c r="U75" s="834"/>
      <c r="V75" s="879">
        <v>13</v>
      </c>
      <c r="W75" s="878"/>
      <c r="X75" s="878"/>
      <c r="Y75" s="878"/>
      <c r="Z75" s="834"/>
      <c r="AA75" s="879">
        <v>1</v>
      </c>
      <c r="AB75" s="878"/>
      <c r="AC75" s="878"/>
      <c r="AD75" s="878"/>
      <c r="AE75" s="834"/>
      <c r="AF75" s="879">
        <v>1</v>
      </c>
      <c r="AG75" s="878"/>
      <c r="AH75" s="878"/>
      <c r="AI75" s="878"/>
      <c r="AJ75" s="834"/>
      <c r="AK75" s="879" t="s">
        <v>544</v>
      </c>
      <c r="AL75" s="878"/>
      <c r="AM75" s="878"/>
      <c r="AN75" s="878"/>
      <c r="AO75" s="834"/>
      <c r="AP75" s="879" t="s">
        <v>544</v>
      </c>
      <c r="AQ75" s="878"/>
      <c r="AR75" s="878"/>
      <c r="AS75" s="878"/>
      <c r="AT75" s="834"/>
      <c r="AU75" s="879" t="s">
        <v>544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547</v>
      </c>
      <c r="C76" s="874"/>
      <c r="D76" s="874"/>
      <c r="E76" s="874"/>
      <c r="F76" s="874"/>
      <c r="G76" s="874"/>
      <c r="H76" s="874"/>
      <c r="I76" s="874"/>
      <c r="J76" s="874"/>
      <c r="K76" s="874"/>
      <c r="L76" s="874"/>
      <c r="M76" s="874"/>
      <c r="N76" s="874"/>
      <c r="O76" s="874"/>
      <c r="P76" s="875"/>
      <c r="Q76" s="877">
        <v>1440</v>
      </c>
      <c r="R76" s="878"/>
      <c r="S76" s="878"/>
      <c r="T76" s="878"/>
      <c r="U76" s="834"/>
      <c r="V76" s="879">
        <v>1433</v>
      </c>
      <c r="W76" s="878"/>
      <c r="X76" s="878"/>
      <c r="Y76" s="878"/>
      <c r="Z76" s="834"/>
      <c r="AA76" s="879">
        <v>7</v>
      </c>
      <c r="AB76" s="878"/>
      <c r="AC76" s="878"/>
      <c r="AD76" s="878"/>
      <c r="AE76" s="834"/>
      <c r="AF76" s="879">
        <v>7</v>
      </c>
      <c r="AG76" s="878"/>
      <c r="AH76" s="878"/>
      <c r="AI76" s="878"/>
      <c r="AJ76" s="834"/>
      <c r="AK76" s="879" t="s">
        <v>544</v>
      </c>
      <c r="AL76" s="878"/>
      <c r="AM76" s="878"/>
      <c r="AN76" s="878"/>
      <c r="AO76" s="834"/>
      <c r="AP76" s="879" t="s">
        <v>544</v>
      </c>
      <c r="AQ76" s="878"/>
      <c r="AR76" s="878"/>
      <c r="AS76" s="878"/>
      <c r="AT76" s="834"/>
      <c r="AU76" s="879" t="s">
        <v>544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548</v>
      </c>
      <c r="C77" s="874"/>
      <c r="D77" s="874"/>
      <c r="E77" s="874"/>
      <c r="F77" s="874"/>
      <c r="G77" s="874"/>
      <c r="H77" s="874"/>
      <c r="I77" s="874"/>
      <c r="J77" s="874"/>
      <c r="K77" s="874"/>
      <c r="L77" s="874"/>
      <c r="M77" s="874"/>
      <c r="N77" s="874"/>
      <c r="O77" s="874"/>
      <c r="P77" s="875"/>
      <c r="Q77" s="877">
        <v>388762</v>
      </c>
      <c r="R77" s="878"/>
      <c r="S77" s="878"/>
      <c r="T77" s="878"/>
      <c r="U77" s="834"/>
      <c r="V77" s="879">
        <v>379528</v>
      </c>
      <c r="W77" s="878"/>
      <c r="X77" s="878"/>
      <c r="Y77" s="878"/>
      <c r="Z77" s="834"/>
      <c r="AA77" s="879">
        <v>9234</v>
      </c>
      <c r="AB77" s="878"/>
      <c r="AC77" s="878"/>
      <c r="AD77" s="878"/>
      <c r="AE77" s="834"/>
      <c r="AF77" s="879">
        <v>8886</v>
      </c>
      <c r="AG77" s="878"/>
      <c r="AH77" s="878"/>
      <c r="AI77" s="878"/>
      <c r="AJ77" s="834"/>
      <c r="AK77" s="879">
        <v>3256</v>
      </c>
      <c r="AL77" s="878"/>
      <c r="AM77" s="878"/>
      <c r="AN77" s="878"/>
      <c r="AO77" s="834"/>
      <c r="AP77" s="879" t="s">
        <v>544</v>
      </c>
      <c r="AQ77" s="878"/>
      <c r="AR77" s="878"/>
      <c r="AS77" s="878"/>
      <c r="AT77" s="834"/>
      <c r="AU77" s="879" t="s">
        <v>544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10994</v>
      </c>
      <c r="AG88" s="844"/>
      <c r="AH88" s="844"/>
      <c r="AI88" s="844"/>
      <c r="AJ88" s="844"/>
      <c r="AK88" s="841"/>
      <c r="AL88" s="841"/>
      <c r="AM88" s="841"/>
      <c r="AN88" s="841"/>
      <c r="AO88" s="841"/>
      <c r="AP88" s="844">
        <v>26249</v>
      </c>
      <c r="AQ88" s="844"/>
      <c r="AR88" s="844"/>
      <c r="AS88" s="844"/>
      <c r="AT88" s="844"/>
      <c r="AU88" s="844">
        <v>6039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2096521</v>
      </c>
      <c r="AB110" s="900"/>
      <c r="AC110" s="900"/>
      <c r="AD110" s="900"/>
      <c r="AE110" s="901"/>
      <c r="AF110" s="902">
        <v>2112796</v>
      </c>
      <c r="AG110" s="900"/>
      <c r="AH110" s="900"/>
      <c r="AI110" s="900"/>
      <c r="AJ110" s="901"/>
      <c r="AK110" s="902">
        <v>2155630</v>
      </c>
      <c r="AL110" s="900"/>
      <c r="AM110" s="900"/>
      <c r="AN110" s="900"/>
      <c r="AO110" s="901"/>
      <c r="AP110" s="903">
        <v>18.600000000000001</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22052693</v>
      </c>
      <c r="BR110" s="931"/>
      <c r="BS110" s="931"/>
      <c r="BT110" s="931"/>
      <c r="BU110" s="931"/>
      <c r="BV110" s="931">
        <v>21442692</v>
      </c>
      <c r="BW110" s="931"/>
      <c r="BX110" s="931"/>
      <c r="BY110" s="931"/>
      <c r="BZ110" s="931"/>
      <c r="CA110" s="931">
        <v>19878385</v>
      </c>
      <c r="CB110" s="931"/>
      <c r="CC110" s="931"/>
      <c r="CD110" s="931"/>
      <c r="CE110" s="931"/>
      <c r="CF110" s="944">
        <v>171.4</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4930520</v>
      </c>
      <c r="BR112" s="926"/>
      <c r="BS112" s="926"/>
      <c r="BT112" s="926"/>
      <c r="BU112" s="926"/>
      <c r="BV112" s="926">
        <v>4403604</v>
      </c>
      <c r="BW112" s="926"/>
      <c r="BX112" s="926"/>
      <c r="BY112" s="926"/>
      <c r="BZ112" s="926"/>
      <c r="CA112" s="926">
        <v>3816325</v>
      </c>
      <c r="CB112" s="926"/>
      <c r="CC112" s="926"/>
      <c r="CD112" s="926"/>
      <c r="CE112" s="926"/>
      <c r="CF112" s="920">
        <v>32.9</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447218</v>
      </c>
      <c r="AB113" s="938"/>
      <c r="AC113" s="938"/>
      <c r="AD113" s="938"/>
      <c r="AE113" s="939"/>
      <c r="AF113" s="940">
        <v>452017</v>
      </c>
      <c r="AG113" s="938"/>
      <c r="AH113" s="938"/>
      <c r="AI113" s="938"/>
      <c r="AJ113" s="939"/>
      <c r="AK113" s="940">
        <v>454669</v>
      </c>
      <c r="AL113" s="938"/>
      <c r="AM113" s="938"/>
      <c r="AN113" s="938"/>
      <c r="AO113" s="939"/>
      <c r="AP113" s="941">
        <v>3.9</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6413207</v>
      </c>
      <c r="BR113" s="926"/>
      <c r="BS113" s="926"/>
      <c r="BT113" s="926"/>
      <c r="BU113" s="926"/>
      <c r="BV113" s="926">
        <v>6052383</v>
      </c>
      <c r="BW113" s="926"/>
      <c r="BX113" s="926"/>
      <c r="BY113" s="926"/>
      <c r="BZ113" s="926"/>
      <c r="CA113" s="926">
        <v>6038197</v>
      </c>
      <c r="CB113" s="926"/>
      <c r="CC113" s="926"/>
      <c r="CD113" s="926"/>
      <c r="CE113" s="926"/>
      <c r="CF113" s="920">
        <v>52.1</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513703</v>
      </c>
      <c r="AB114" s="959"/>
      <c r="AC114" s="959"/>
      <c r="AD114" s="959"/>
      <c r="AE114" s="960"/>
      <c r="AF114" s="961">
        <v>502389</v>
      </c>
      <c r="AG114" s="959"/>
      <c r="AH114" s="959"/>
      <c r="AI114" s="959"/>
      <c r="AJ114" s="960"/>
      <c r="AK114" s="961">
        <v>503631</v>
      </c>
      <c r="AL114" s="959"/>
      <c r="AM114" s="959"/>
      <c r="AN114" s="959"/>
      <c r="AO114" s="960"/>
      <c r="AP114" s="962">
        <v>4.3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1261604</v>
      </c>
      <c r="BR114" s="926"/>
      <c r="BS114" s="926"/>
      <c r="BT114" s="926"/>
      <c r="BU114" s="926"/>
      <c r="BV114" s="926">
        <v>1290079</v>
      </c>
      <c r="BW114" s="926"/>
      <c r="BX114" s="926"/>
      <c r="BY114" s="926"/>
      <c r="BZ114" s="926"/>
      <c r="CA114" s="926">
        <v>1206009</v>
      </c>
      <c r="CB114" s="926"/>
      <c r="CC114" s="926"/>
      <c r="CD114" s="926"/>
      <c r="CE114" s="926"/>
      <c r="CF114" s="920">
        <v>10.4</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1872</v>
      </c>
      <c r="BR115" s="926"/>
      <c r="BS115" s="926"/>
      <c r="BT115" s="926"/>
      <c r="BU115" s="926"/>
      <c r="BV115" s="926">
        <v>264</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3057442</v>
      </c>
      <c r="AB117" s="979"/>
      <c r="AC117" s="979"/>
      <c r="AD117" s="979"/>
      <c r="AE117" s="980"/>
      <c r="AF117" s="981">
        <v>3067202</v>
      </c>
      <c r="AG117" s="979"/>
      <c r="AH117" s="979"/>
      <c r="AI117" s="979"/>
      <c r="AJ117" s="980"/>
      <c r="AK117" s="981">
        <v>3113930</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34659896</v>
      </c>
      <c r="BR119" s="1000"/>
      <c r="BS119" s="1000"/>
      <c r="BT119" s="1000"/>
      <c r="BU119" s="1000"/>
      <c r="BV119" s="1000">
        <v>33189022</v>
      </c>
      <c r="BW119" s="1000"/>
      <c r="BX119" s="1000"/>
      <c r="BY119" s="1000"/>
      <c r="BZ119" s="1000"/>
      <c r="CA119" s="1000">
        <v>30938916</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8052021</v>
      </c>
      <c r="BR120" s="931"/>
      <c r="BS120" s="931"/>
      <c r="BT120" s="931"/>
      <c r="BU120" s="931"/>
      <c r="BV120" s="931">
        <v>7313887</v>
      </c>
      <c r="BW120" s="931"/>
      <c r="BX120" s="931"/>
      <c r="BY120" s="931"/>
      <c r="BZ120" s="931"/>
      <c r="CA120" s="931">
        <v>6426298</v>
      </c>
      <c r="CB120" s="931"/>
      <c r="CC120" s="931"/>
      <c r="CD120" s="931"/>
      <c r="CE120" s="931"/>
      <c r="CF120" s="944">
        <v>55.4</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4776312</v>
      </c>
      <c r="DH120" s="931"/>
      <c r="DI120" s="931"/>
      <c r="DJ120" s="931"/>
      <c r="DK120" s="931"/>
      <c r="DL120" s="931">
        <v>4343760</v>
      </c>
      <c r="DM120" s="931"/>
      <c r="DN120" s="931"/>
      <c r="DO120" s="931"/>
      <c r="DP120" s="931"/>
      <c r="DQ120" s="931">
        <v>3739487</v>
      </c>
      <c r="DR120" s="931"/>
      <c r="DS120" s="931"/>
      <c r="DT120" s="931"/>
      <c r="DU120" s="931"/>
      <c r="DV120" s="932">
        <v>32.299999999999997</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3930420</v>
      </c>
      <c r="BR121" s="926"/>
      <c r="BS121" s="926"/>
      <c r="BT121" s="926"/>
      <c r="BU121" s="926"/>
      <c r="BV121" s="926">
        <v>3455689</v>
      </c>
      <c r="BW121" s="926"/>
      <c r="BX121" s="926"/>
      <c r="BY121" s="926"/>
      <c r="BZ121" s="926"/>
      <c r="CA121" s="926">
        <v>3026971</v>
      </c>
      <c r="CB121" s="926"/>
      <c r="CC121" s="926"/>
      <c r="CD121" s="926"/>
      <c r="CE121" s="926"/>
      <c r="CF121" s="920">
        <v>26.1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154208</v>
      </c>
      <c r="DH121" s="926"/>
      <c r="DI121" s="926"/>
      <c r="DJ121" s="926"/>
      <c r="DK121" s="926"/>
      <c r="DL121" s="926">
        <v>59844</v>
      </c>
      <c r="DM121" s="926"/>
      <c r="DN121" s="926"/>
      <c r="DO121" s="926"/>
      <c r="DP121" s="926"/>
      <c r="DQ121" s="926">
        <v>76838</v>
      </c>
      <c r="DR121" s="926"/>
      <c r="DS121" s="926"/>
      <c r="DT121" s="926"/>
      <c r="DU121" s="926"/>
      <c r="DV121" s="927">
        <v>0.7</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21245167</v>
      </c>
      <c r="BR122" s="1000"/>
      <c r="BS122" s="1000"/>
      <c r="BT122" s="1000"/>
      <c r="BU122" s="1000"/>
      <c r="BV122" s="1000">
        <v>20336456</v>
      </c>
      <c r="BW122" s="1000"/>
      <c r="BX122" s="1000"/>
      <c r="BY122" s="1000"/>
      <c r="BZ122" s="1000"/>
      <c r="CA122" s="1000">
        <v>19055334</v>
      </c>
      <c r="CB122" s="1000"/>
      <c r="CC122" s="1000"/>
      <c r="CD122" s="1000"/>
      <c r="CE122" s="1000"/>
      <c r="CF122" s="1017">
        <v>164.3</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33227608</v>
      </c>
      <c r="BR123" s="1064"/>
      <c r="BS123" s="1064"/>
      <c r="BT123" s="1064"/>
      <c r="BU123" s="1064"/>
      <c r="BV123" s="1064">
        <v>31106032</v>
      </c>
      <c r="BW123" s="1064"/>
      <c r="BX123" s="1064"/>
      <c r="BY123" s="1064"/>
      <c r="BZ123" s="1064"/>
      <c r="CA123" s="1064">
        <v>28508603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12.6</v>
      </c>
      <c r="BR124" s="1027"/>
      <c r="BS124" s="1027"/>
      <c r="BT124" s="1027"/>
      <c r="BU124" s="1027"/>
      <c r="BV124" s="1027">
        <v>18.5</v>
      </c>
      <c r="BW124" s="1027"/>
      <c r="BX124" s="1027"/>
      <c r="BY124" s="1027"/>
      <c r="BZ124" s="1027"/>
      <c r="CA124" s="1027">
        <v>20.9</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372839</v>
      </c>
      <c r="AB128" s="1046"/>
      <c r="AC128" s="1046"/>
      <c r="AD128" s="1046"/>
      <c r="AE128" s="1047"/>
      <c r="AF128" s="1048">
        <v>353967</v>
      </c>
      <c r="AG128" s="1046"/>
      <c r="AH128" s="1046"/>
      <c r="AI128" s="1046"/>
      <c r="AJ128" s="1047"/>
      <c r="AK128" s="1048">
        <v>375410</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12.9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v>1872</v>
      </c>
      <c r="DH128" s="1038"/>
      <c r="DI128" s="1038"/>
      <c r="DJ128" s="1038"/>
      <c r="DK128" s="1038"/>
      <c r="DL128" s="1038">
        <v>264</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13336973</v>
      </c>
      <c r="AB129" s="959"/>
      <c r="AC129" s="959"/>
      <c r="AD129" s="959"/>
      <c r="AE129" s="960"/>
      <c r="AF129" s="961">
        <v>13183556</v>
      </c>
      <c r="AG129" s="959"/>
      <c r="AH129" s="959"/>
      <c r="AI129" s="959"/>
      <c r="AJ129" s="960"/>
      <c r="AK129" s="961">
        <v>13521383</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17.899999999999999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1991848</v>
      </c>
      <c r="AB130" s="959"/>
      <c r="AC130" s="959"/>
      <c r="AD130" s="959"/>
      <c r="AE130" s="960"/>
      <c r="AF130" s="961">
        <v>1949441</v>
      </c>
      <c r="AG130" s="959"/>
      <c r="AH130" s="959"/>
      <c r="AI130" s="959"/>
      <c r="AJ130" s="960"/>
      <c r="AK130" s="961">
        <v>1926811</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6.6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11345125</v>
      </c>
      <c r="AB131" s="986"/>
      <c r="AC131" s="986"/>
      <c r="AD131" s="986"/>
      <c r="AE131" s="987"/>
      <c r="AF131" s="985">
        <v>11234115</v>
      </c>
      <c r="AG131" s="986"/>
      <c r="AH131" s="986"/>
      <c r="AI131" s="986"/>
      <c r="AJ131" s="987"/>
      <c r="AK131" s="985">
        <v>11594572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20.9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6.1061909849999996</v>
      </c>
      <c r="AB132" s="1097"/>
      <c r="AC132" s="1097"/>
      <c r="AD132" s="1097"/>
      <c r="AE132" s="1098"/>
      <c r="AF132" s="1099">
        <v>6.7988800190000003</v>
      </c>
      <c r="AG132" s="1097"/>
      <c r="AH132" s="1097"/>
      <c r="AI132" s="1097"/>
      <c r="AJ132" s="1098"/>
      <c r="AK132" s="1099">
        <v>7.0007672559999996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6.8</v>
      </c>
      <c r="AB133" s="1080"/>
      <c r="AC133" s="1080"/>
      <c r="AD133" s="1080"/>
      <c r="AE133" s="1081"/>
      <c r="AF133" s="1079">
        <v>6.4</v>
      </c>
      <c r="AG133" s="1080"/>
      <c r="AH133" s="1080"/>
      <c r="AI133" s="1080"/>
      <c r="AJ133" s="1081"/>
      <c r="AK133" s="1079">
        <v>6.6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lnR0+477m+Bgzna+pWyHbdKM9dSq8qvlWkZtmPm4Uwp9qLZPTtPvDIGkWITWpUXDTVSwupPPRNrTR/u2Eh+Sg==" saltValue="/G0ONxBLXeoB/BTA86TR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aT1VW2IRAykw31ZwWjDmCVrhqzxkh6i9moQd3vz7GfJE9P+Rt2Mo/f0DO/Hy7Mhcqj+R5gGfBEqiu9OeIV9Tw==" saltValue="K+fxfFN35FiogbfWSr1q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Z2KRl85eqkCzQpCh2XzdYniagS5+mrKDqpv6wgdFLngM0hskJjNxGuHDvr0lQ8RY+TvUkp84+OopIDoREGkdA==" saltValue="JumjwIqViCD+GMbR2dx8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3724841</v>
      </c>
      <c r="AP9" s="281">
        <v>69694</v>
      </c>
      <c r="AQ9" s="282">
        <v>90724</v>
      </c>
      <c r="AR9" s="283">
        <v>-23.2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666728</v>
      </c>
      <c r="AP10" s="284">
        <v>12475</v>
      </c>
      <c r="AQ10" s="285">
        <v>11342</v>
      </c>
      <c r="AR10" s="286">
        <v>10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46676</v>
      </c>
      <c r="AP11" s="284">
        <v>873</v>
      </c>
      <c r="AQ11" s="285">
        <v>1033</v>
      </c>
      <c r="AR11" s="286">
        <v>-15.5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16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170669</v>
      </c>
      <c r="AP13" s="284">
        <v>3193</v>
      </c>
      <c r="AQ13" s="285">
        <v>3647</v>
      </c>
      <c r="AR13" s="286">
        <v>-12.4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25984</v>
      </c>
      <c r="AP14" s="284">
        <v>486</v>
      </c>
      <c r="AQ14" s="285">
        <v>1693</v>
      </c>
      <c r="AR14" s="286">
        <v>-71.3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-223192</v>
      </c>
      <c r="AP15" s="284">
        <v>-4176</v>
      </c>
      <c r="AQ15" s="285">
        <v>-4922</v>
      </c>
      <c r="AR15" s="286">
        <v>-15.2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4411706</v>
      </c>
      <c r="AP16" s="284">
        <v>82545</v>
      </c>
      <c r="AQ16" s="285">
        <v>103533</v>
      </c>
      <c r="AR16" s="286">
        <v>-20.3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7.07</v>
      </c>
      <c r="AP21" s="298">
        <v>9.17</v>
      </c>
      <c r="AQ21" s="299">
        <v>-2.1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97.8</v>
      </c>
      <c r="AP22" s="303">
        <v>97.2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2155630</v>
      </c>
      <c r="AP32" s="312">
        <v>40333</v>
      </c>
      <c r="AQ32" s="313">
        <v>59793</v>
      </c>
      <c r="AR32" s="314">
        <v>-32.5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454669</v>
      </c>
      <c r="AP35" s="312">
        <v>8507</v>
      </c>
      <c r="AQ35" s="313">
        <v>14599</v>
      </c>
      <c r="AR35" s="314">
        <v>-41.7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503631</v>
      </c>
      <c r="AP36" s="312">
        <v>9423</v>
      </c>
      <c r="AQ36" s="313">
        <v>2530</v>
      </c>
      <c r="AR36" s="314">
        <v>272.5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188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-375410</v>
      </c>
      <c r="AP39" s="312">
        <v>-7024</v>
      </c>
      <c r="AQ39" s="313">
        <v>-4866</v>
      </c>
      <c r="AR39" s="314">
        <v>44.3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-1926811</v>
      </c>
      <c r="AP40" s="312">
        <v>-36052</v>
      </c>
      <c r="AQ40" s="313">
        <v>-49341</v>
      </c>
      <c r="AR40" s="314">
        <v>-26.9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811709</v>
      </c>
      <c r="AP41" s="312">
        <v>15187</v>
      </c>
      <c r="AQ41" s="313">
        <v>22906</v>
      </c>
      <c r="AR41" s="314">
        <v>-33.700000000000003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1126886</v>
      </c>
      <c r="AN51" s="334">
        <v>21740</v>
      </c>
      <c r="AO51" s="335">
        <v>14.6</v>
      </c>
      <c r="AP51" s="336">
        <v>74581</v>
      </c>
      <c r="AQ51" s="337">
        <v>7</v>
      </c>
      <c r="AR51" s="338">
        <v>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803723</v>
      </c>
      <c r="AN52" s="342">
        <v>15505</v>
      </c>
      <c r="AO52" s="343">
        <v>15.7</v>
      </c>
      <c r="AP52" s="344">
        <v>41563</v>
      </c>
      <c r="AQ52" s="345">
        <v>6.8</v>
      </c>
      <c r="AR52" s="346">
        <v>8.9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1785512</v>
      </c>
      <c r="AN53" s="334">
        <v>34264</v>
      </c>
      <c r="AO53" s="335">
        <v>57.6</v>
      </c>
      <c r="AP53" s="336">
        <v>76347</v>
      </c>
      <c r="AQ53" s="337">
        <v>2.4</v>
      </c>
      <c r="AR53" s="338">
        <v>55.2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1168183</v>
      </c>
      <c r="AN54" s="342">
        <v>22418</v>
      </c>
      <c r="AO54" s="343">
        <v>44.6</v>
      </c>
      <c r="AP54" s="344">
        <v>41762</v>
      </c>
      <c r="AQ54" s="345">
        <v>0.5</v>
      </c>
      <c r="AR54" s="346">
        <v>44.1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1323427</v>
      </c>
      <c r="AN55" s="334">
        <v>25223</v>
      </c>
      <c r="AO55" s="335">
        <v>-26.4</v>
      </c>
      <c r="AP55" s="336">
        <v>71279</v>
      </c>
      <c r="AQ55" s="337">
        <v>-6.6</v>
      </c>
      <c r="AR55" s="338">
        <v>-19.8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771917</v>
      </c>
      <c r="AN56" s="342">
        <v>14712</v>
      </c>
      <c r="AO56" s="343">
        <v>-34.4</v>
      </c>
      <c r="AP56" s="344">
        <v>36731</v>
      </c>
      <c r="AQ56" s="345">
        <v>-12</v>
      </c>
      <c r="AR56" s="346">
        <v>-22.4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3138505</v>
      </c>
      <c r="AN57" s="334">
        <v>59213</v>
      </c>
      <c r="AO57" s="335">
        <v>134.80000000000001</v>
      </c>
      <c r="AP57" s="336">
        <v>74994</v>
      </c>
      <c r="AQ57" s="337">
        <v>5.2</v>
      </c>
      <c r="AR57" s="338">
        <v>129.6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1838524</v>
      </c>
      <c r="AN58" s="342">
        <v>34687</v>
      </c>
      <c r="AO58" s="343">
        <v>135.80000000000001</v>
      </c>
      <c r="AP58" s="344">
        <v>36188</v>
      </c>
      <c r="AQ58" s="345">
        <v>-1.5</v>
      </c>
      <c r="AR58" s="346">
        <v>137.30000000000001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1284587</v>
      </c>
      <c r="AN59" s="334">
        <v>24035</v>
      </c>
      <c r="AO59" s="335">
        <v>-59.4</v>
      </c>
      <c r="AP59" s="336">
        <v>71849</v>
      </c>
      <c r="AQ59" s="337">
        <v>-4.2</v>
      </c>
      <c r="AR59" s="338">
        <v>-55.2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525164</v>
      </c>
      <c r="AN60" s="342">
        <v>9826</v>
      </c>
      <c r="AO60" s="343">
        <v>-71.7</v>
      </c>
      <c r="AP60" s="344">
        <v>36144</v>
      </c>
      <c r="AQ60" s="345">
        <v>-0.1</v>
      </c>
      <c r="AR60" s="346">
        <v>-71.599999999999994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1731783</v>
      </c>
      <c r="AN61" s="349">
        <v>32895</v>
      </c>
      <c r="AO61" s="350">
        <v>24.2</v>
      </c>
      <c r="AP61" s="351">
        <v>73810</v>
      </c>
      <c r="AQ61" s="352">
        <v>0.8</v>
      </c>
      <c r="AR61" s="338">
        <v>23.4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1021502</v>
      </c>
      <c r="AN62" s="342">
        <v>19430</v>
      </c>
      <c r="AO62" s="343">
        <v>18</v>
      </c>
      <c r="AP62" s="344">
        <v>38478</v>
      </c>
      <c r="AQ62" s="345">
        <v>-1.3</v>
      </c>
      <c r="AR62" s="346">
        <v>19.3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qFWV50eRggqx8Z56MhtKYGNjJPtW4FPqcOMmIpKRsW+iUk3P+OvvRre4VelkXWmqDcGYQzKQhr5AFm99U/TNg==" saltValue="TmbKJCuogs1KKgHq3FGC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pwW21/vunZ4EaevsifNUIgEX2SyZU1H+cJmpM9pp8YvYxnXtjG/Czv+TpTQxKzoVSIuEpUZiI7HRrPJ90DXmeA==" saltValue="1bnZgt5wBzYg/E26BfpD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ViSTMIHETbhCQ0c1UftbBPESc61bToWi04DpVtak8xtE4zvRdPlxyBt+NNDopNMuDPIhRtWZYx+04ZC0DCpqCQ==" saltValue="SVnr3JEN1WyZro7cH/R92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15.96</v>
      </c>
      <c r="G47" s="12">
        <v>17.079999999999998</v>
      </c>
      <c r="H47" s="12">
        <v>28.03</v>
      </c>
      <c r="I47" s="12">
        <v>26.65</v>
      </c>
      <c r="J47" s="13">
        <v>20.98</v>
      </c>
    </row>
    <row r="48" spans="2:10" ht="57.75" customHeight="1" x14ac:dyDescent="0.15">
      <c r="B48" s="14"/>
      <c r="C48" s="1141" t="s">
        <v>4</v>
      </c>
      <c r="D48" s="1141"/>
      <c r="E48" s="1142"/>
      <c r="F48" s="15">
        <v>3.68</v>
      </c>
      <c r="G48" s="16">
        <v>3.69</v>
      </c>
      <c r="H48" s="16">
        <v>4.03</v>
      </c>
      <c r="I48" s="16">
        <v>6.61</v>
      </c>
      <c r="J48" s="17">
        <v>4.54</v>
      </c>
    </row>
    <row r="49" spans="2:10" ht="57.75" customHeight="1" thickBot="1" x14ac:dyDescent="0.2">
      <c r="B49" s="18"/>
      <c r="C49" s="1143" t="s">
        <v>5</v>
      </c>
      <c r="D49" s="1143"/>
      <c r="E49" s="1144"/>
      <c r="F49" s="19" t="s">
        <v>529</v>
      </c>
      <c r="G49" s="20">
        <v>2.09</v>
      </c>
      <c r="H49" s="20">
        <v>12.47</v>
      </c>
      <c r="I49" s="20">
        <v>0.83</v>
      </c>
      <c r="J49" s="21" t="s">
        <v>530</v>
      </c>
    </row>
    <row r="50" spans="2:10" x14ac:dyDescent="0.15"/>
  </sheetData>
  <sheetProtection algorithmName="SHA-512" hashValue="1U/kdY3DEV64fYiqYTisDwkERGlwWOXIHcAK2YNcD1PDXuKpJIBqHmtDLe3/PH8fxvlVNHC9q32L0dDTkcQZsw==" saltValue="zcGnj+LCw+MkT4zzvliX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10.39</v>
      </c>
      <c r="G34" s="33">
        <v>10.14</v>
      </c>
      <c r="H34" s="33">
        <v>9.67</v>
      </c>
      <c r="I34" s="33">
        <v>9.8800000000000008</v>
      </c>
      <c r="J34" s="34">
        <v>9.3699999999999992</v>
      </c>
      <c r="K34" s="22"/>
      <c r="L34" s="22"/>
      <c r="M34" s="22"/>
      <c r="N34" s="22"/>
      <c r="O34" s="22"/>
      <c r="P34" s="22"/>
    </row>
    <row r="35" spans="1:16" ht="39" customHeight="1" x14ac:dyDescent="0.15">
      <c r="A35" s="22"/>
      <c r="B35" s="35"/>
      <c r="C35" s="1145" t="s">
        <v>532</v>
      </c>
      <c r="D35" s="1146"/>
      <c r="E35" s="1147"/>
      <c r="F35" s="36">
        <v>3.67</v>
      </c>
      <c r="G35" s="37">
        <v>3.49</v>
      </c>
      <c r="H35" s="37">
        <v>4.03</v>
      </c>
      <c r="I35" s="37">
        <v>6.6</v>
      </c>
      <c r="J35" s="38">
        <v>4.53</v>
      </c>
      <c r="K35" s="22"/>
      <c r="L35" s="22"/>
      <c r="M35" s="22"/>
      <c r="N35" s="22"/>
      <c r="O35" s="22"/>
      <c r="P35" s="22"/>
    </row>
    <row r="36" spans="1:16" ht="39" customHeight="1" x14ac:dyDescent="0.15">
      <c r="A36" s="22"/>
      <c r="B36" s="35"/>
      <c r="C36" s="1145" t="s">
        <v>533</v>
      </c>
      <c r="D36" s="1146"/>
      <c r="E36" s="1147"/>
      <c r="F36" s="36" t="s">
        <v>486</v>
      </c>
      <c r="G36" s="37">
        <v>1.1299999999999999</v>
      </c>
      <c r="H36" s="37">
        <v>2.21</v>
      </c>
      <c r="I36" s="37">
        <v>3.77</v>
      </c>
      <c r="J36" s="38">
        <v>4.2300000000000004</v>
      </c>
      <c r="K36" s="22"/>
      <c r="L36" s="22"/>
      <c r="M36" s="22"/>
      <c r="N36" s="22"/>
      <c r="O36" s="22"/>
      <c r="P36" s="22"/>
    </row>
    <row r="37" spans="1:16" ht="39" customHeight="1" x14ac:dyDescent="0.15">
      <c r="A37" s="22"/>
      <c r="B37" s="35"/>
      <c r="C37" s="1145" t="s">
        <v>534</v>
      </c>
      <c r="D37" s="1146"/>
      <c r="E37" s="1147"/>
      <c r="F37" s="36">
        <v>0</v>
      </c>
      <c r="G37" s="37">
        <v>0.01</v>
      </c>
      <c r="H37" s="37">
        <v>0.01</v>
      </c>
      <c r="I37" s="37">
        <v>0.01</v>
      </c>
      <c r="J37" s="38">
        <v>1.71</v>
      </c>
      <c r="K37" s="22"/>
      <c r="L37" s="22"/>
      <c r="M37" s="22"/>
      <c r="N37" s="22"/>
      <c r="O37" s="22"/>
      <c r="P37" s="22"/>
    </row>
    <row r="38" spans="1:16" ht="39" customHeight="1" x14ac:dyDescent="0.15">
      <c r="A38" s="22"/>
      <c r="B38" s="35"/>
      <c r="C38" s="1145" t="s">
        <v>535</v>
      </c>
      <c r="D38" s="1146"/>
      <c r="E38" s="1147"/>
      <c r="F38" s="36">
        <v>0.63</v>
      </c>
      <c r="G38" s="37">
        <v>0.39</v>
      </c>
      <c r="H38" s="37">
        <v>0.34</v>
      </c>
      <c r="I38" s="37">
        <v>0.14000000000000001</v>
      </c>
      <c r="J38" s="38">
        <v>0.06</v>
      </c>
      <c r="K38" s="22"/>
      <c r="L38" s="22"/>
      <c r="M38" s="22"/>
      <c r="N38" s="22"/>
      <c r="O38" s="22"/>
      <c r="P38" s="22"/>
    </row>
    <row r="39" spans="1:16" ht="39" customHeight="1" x14ac:dyDescent="0.15">
      <c r="A39" s="22"/>
      <c r="B39" s="35"/>
      <c r="C39" s="1145" t="s">
        <v>536</v>
      </c>
      <c r="D39" s="1146"/>
      <c r="E39" s="1147"/>
      <c r="F39" s="36">
        <v>1.38</v>
      </c>
      <c r="G39" s="37">
        <v>1.56</v>
      </c>
      <c r="H39" s="37">
        <v>1.62</v>
      </c>
      <c r="I39" s="37">
        <v>1.65</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0.41</v>
      </c>
      <c r="G43" s="42">
        <v>0.15</v>
      </c>
      <c r="H43" s="42">
        <v>0</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dugKoiuby2P4LJMqgVOcB2V+TxOnD0dVYBqi9YAr6XaF3I2txv7isGXOJl7sWR0wDJfm7LyzYOVUEI4HC/RIQ==" saltValue="D/Gh+Dueb1Dl7k8OYSLz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1861</v>
      </c>
      <c r="L45" s="60">
        <v>2019</v>
      </c>
      <c r="M45" s="60">
        <v>2097</v>
      </c>
      <c r="N45" s="60">
        <v>2113</v>
      </c>
      <c r="O45" s="61">
        <v>2156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v>3</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549</v>
      </c>
      <c r="L48" s="64">
        <v>481</v>
      </c>
      <c r="M48" s="64">
        <v>447</v>
      </c>
      <c r="N48" s="64">
        <v>452</v>
      </c>
      <c r="O48" s="65">
        <v>455</v>
      </c>
      <c r="P48" s="48"/>
      <c r="Q48" s="48"/>
      <c r="R48" s="48"/>
      <c r="S48" s="48"/>
      <c r="T48" s="48"/>
      <c r="U48" s="48"/>
    </row>
    <row r="49" spans="1:21" ht="30.75" customHeight="1" x14ac:dyDescent="0.15">
      <c r="A49" s="48"/>
      <c r="B49" s="1155"/>
      <c r="C49" s="1156"/>
      <c r="D49" s="62"/>
      <c r="E49" s="1161" t="s">
        <v>14</v>
      </c>
      <c r="F49" s="1161"/>
      <c r="G49" s="1161"/>
      <c r="H49" s="1161"/>
      <c r="I49" s="1161"/>
      <c r="J49" s="1162"/>
      <c r="K49" s="63">
        <v>511</v>
      </c>
      <c r="L49" s="64">
        <v>508</v>
      </c>
      <c r="M49" s="64">
        <v>514</v>
      </c>
      <c r="N49" s="64">
        <v>502</v>
      </c>
      <c r="O49" s="65">
        <v>504</v>
      </c>
      <c r="P49" s="48"/>
      <c r="Q49" s="48"/>
      <c r="R49" s="48"/>
      <c r="S49" s="48"/>
      <c r="T49" s="48"/>
      <c r="U49" s="48"/>
    </row>
    <row r="50" spans="1:21" ht="30.75" customHeight="1" x14ac:dyDescent="0.15">
      <c r="A50" s="48"/>
      <c r="B50" s="1155"/>
      <c r="C50" s="1156"/>
      <c r="D50" s="62"/>
      <c r="E50" s="1161" t="s">
        <v>15</v>
      </c>
      <c r="F50" s="1161"/>
      <c r="G50" s="1161"/>
      <c r="H50" s="1161"/>
      <c r="I50" s="1161"/>
      <c r="J50" s="1162"/>
      <c r="K50" s="63">
        <v>9</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2147</v>
      </c>
      <c r="L52" s="64">
        <v>2325</v>
      </c>
      <c r="M52" s="64">
        <v>2364</v>
      </c>
      <c r="N52" s="64">
        <v>2303</v>
      </c>
      <c r="O52" s="65">
        <v>2301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786</v>
      </c>
      <c r="L53" s="69">
        <v>683</v>
      </c>
      <c r="M53" s="69">
        <v>694</v>
      </c>
      <c r="N53" s="69">
        <v>764</v>
      </c>
      <c r="O53" s="70">
        <v>814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v>100</v>
      </c>
      <c r="L58" s="84" t="s">
        <v>544</v>
      </c>
      <c r="M58" s="84" t="s">
        <v>544</v>
      </c>
      <c r="N58" s="84" t="s">
        <v>544</v>
      </c>
      <c r="O58" s="85" t="s">
        <v>544</v>
      </c>
    </row>
    <row r="59" spans="1:21" ht="31.5" customHeight="1" x14ac:dyDescent="0.15">
      <c r="B59" s="1171"/>
      <c r="C59" s="1172"/>
      <c r="D59" s="1178" t="s">
        <v>26</v>
      </c>
      <c r="E59" s="1179"/>
      <c r="F59" s="1179"/>
      <c r="G59" s="1179"/>
      <c r="H59" s="1179"/>
      <c r="I59" s="1179"/>
      <c r="J59" s="1180"/>
      <c r="K59" s="86">
        <v>100</v>
      </c>
      <c r="L59" s="87" t="s">
        <v>544</v>
      </c>
      <c r="M59" s="87" t="s">
        <v>544</v>
      </c>
      <c r="N59" s="87" t="s">
        <v>544</v>
      </c>
      <c r="O59" s="88" t="s">
        <v>544</v>
      </c>
    </row>
    <row r="60" spans="1:21" ht="31.5" customHeight="1" thickBot="1" x14ac:dyDescent="0.2">
      <c r="B60" s="1173"/>
      <c r="C60" s="1174"/>
      <c r="D60" s="1181" t="s">
        <v>27</v>
      </c>
      <c r="E60" s="1182"/>
      <c r="F60" s="1182"/>
      <c r="G60" s="1182"/>
      <c r="H60" s="1182"/>
      <c r="I60" s="1182"/>
      <c r="J60" s="1183"/>
      <c r="K60" s="89">
        <v>13</v>
      </c>
      <c r="L60" s="90" t="s">
        <v>544</v>
      </c>
      <c r="M60" s="90" t="s">
        <v>544</v>
      </c>
      <c r="N60" s="90" t="s">
        <v>544</v>
      </c>
      <c r="O60" s="91" t="s">
        <v>544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yRBBfBBLAC76soEOuGccOnkp6tZwGbM4eGOqa09NrG4qfQOAEOz2dO8/bAHRVsNb8cJqGyRFhV7CJegBxS3+g==" saltValue="LF1SuUYyL5amgmfKKHDB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22365</v>
      </c>
      <c r="J41" s="356">
        <v>22296</v>
      </c>
      <c r="K41" s="356">
        <v>22053</v>
      </c>
      <c r="L41" s="356">
        <v>21443</v>
      </c>
      <c r="M41" s="357">
        <v>19878</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5923</v>
      </c>
      <c r="J43" s="359">
        <v>5692</v>
      </c>
      <c r="K43" s="359">
        <v>4931</v>
      </c>
      <c r="L43" s="359">
        <v>4404</v>
      </c>
      <c r="M43" s="360">
        <v>3816</v>
      </c>
    </row>
    <row r="44" spans="2:13" ht="27.75" customHeight="1" x14ac:dyDescent="0.15">
      <c r="B44" s="1186"/>
      <c r="C44" s="1187"/>
      <c r="D44" s="106"/>
      <c r="E44" s="1192" t="s">
        <v>34</v>
      </c>
      <c r="F44" s="1192"/>
      <c r="G44" s="1192"/>
      <c r="H44" s="1193"/>
      <c r="I44" s="358">
        <v>6615</v>
      </c>
      <c r="J44" s="359">
        <v>6494</v>
      </c>
      <c r="K44" s="359">
        <v>6413</v>
      </c>
      <c r="L44" s="359">
        <v>6052</v>
      </c>
      <c r="M44" s="360">
        <v>6038</v>
      </c>
    </row>
    <row r="45" spans="2:13" ht="27.75" customHeight="1" x14ac:dyDescent="0.15">
      <c r="B45" s="1186"/>
      <c r="C45" s="1187"/>
      <c r="D45" s="106"/>
      <c r="E45" s="1192" t="s">
        <v>35</v>
      </c>
      <c r="F45" s="1192"/>
      <c r="G45" s="1192"/>
      <c r="H45" s="1193"/>
      <c r="I45" s="358">
        <v>1373</v>
      </c>
      <c r="J45" s="359">
        <v>1337</v>
      </c>
      <c r="K45" s="359">
        <v>1262</v>
      </c>
      <c r="L45" s="359">
        <v>1290</v>
      </c>
      <c r="M45" s="360">
        <v>1206</v>
      </c>
    </row>
    <row r="46" spans="2:13" ht="27.75" customHeight="1" x14ac:dyDescent="0.15">
      <c r="B46" s="1186"/>
      <c r="C46" s="1187"/>
      <c r="D46" s="107"/>
      <c r="E46" s="1192" t="s">
        <v>36</v>
      </c>
      <c r="F46" s="1192"/>
      <c r="G46" s="1192"/>
      <c r="H46" s="1193"/>
      <c r="I46" s="358">
        <v>3</v>
      </c>
      <c r="J46" s="359">
        <v>7</v>
      </c>
      <c r="K46" s="359">
        <v>2</v>
      </c>
      <c r="L46" s="359">
        <v>0</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6008</v>
      </c>
      <c r="J50" s="359">
        <v>6052</v>
      </c>
      <c r="K50" s="359">
        <v>8052</v>
      </c>
      <c r="L50" s="359">
        <v>7314</v>
      </c>
      <c r="M50" s="360">
        <v>6426</v>
      </c>
    </row>
    <row r="51" spans="2:13" ht="27.75" customHeight="1" x14ac:dyDescent="0.15">
      <c r="B51" s="1186"/>
      <c r="C51" s="1187"/>
      <c r="D51" s="106"/>
      <c r="E51" s="1192" t="s">
        <v>42</v>
      </c>
      <c r="F51" s="1192"/>
      <c r="G51" s="1192"/>
      <c r="H51" s="1193"/>
      <c r="I51" s="358">
        <v>3765</v>
      </c>
      <c r="J51" s="359">
        <v>3774</v>
      </c>
      <c r="K51" s="359">
        <v>3930</v>
      </c>
      <c r="L51" s="359">
        <v>3456</v>
      </c>
      <c r="M51" s="360">
        <v>3027</v>
      </c>
    </row>
    <row r="52" spans="2:13" ht="27.75" customHeight="1" x14ac:dyDescent="0.15">
      <c r="B52" s="1188"/>
      <c r="C52" s="1189"/>
      <c r="D52" s="106"/>
      <c r="E52" s="1192" t="s">
        <v>43</v>
      </c>
      <c r="F52" s="1192"/>
      <c r="G52" s="1192"/>
      <c r="H52" s="1193"/>
      <c r="I52" s="358">
        <v>22070</v>
      </c>
      <c r="J52" s="359">
        <v>21905</v>
      </c>
      <c r="K52" s="359">
        <v>21245</v>
      </c>
      <c r="L52" s="359">
        <v>20336</v>
      </c>
      <c r="M52" s="360">
        <v>19055</v>
      </c>
    </row>
    <row r="53" spans="2:13" ht="27.75" customHeight="1" thickBot="1" x14ac:dyDescent="0.2">
      <c r="B53" s="1199" t="s">
        <v>19</v>
      </c>
      <c r="C53" s="1200"/>
      <c r="D53" s="110"/>
      <c r="E53" s="1201" t="s">
        <v>44</v>
      </c>
      <c r="F53" s="1201"/>
      <c r="G53" s="1201"/>
      <c r="H53" s="1202"/>
      <c r="I53" s="361">
        <v>4435</v>
      </c>
      <c r="J53" s="362">
        <v>4095</v>
      </c>
      <c r="K53" s="362">
        <v>1432</v>
      </c>
      <c r="L53" s="362">
        <v>2083</v>
      </c>
      <c r="M53" s="363">
        <v>2430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dVZ26mW07c1hgfMENUzZX1kEDFsG843bHv3Fyj59otcRUBJpG7UW4rOGzpDivgINCSZPVZgjtng+AQ0oIzKBA==" saltValue="/cnoFpMZeRp0DbzSGvsx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3738</v>
      </c>
      <c r="G55" s="122">
        <v>3514</v>
      </c>
      <c r="H55" s="123">
        <v>2837</v>
      </c>
    </row>
    <row r="56" spans="2:8" ht="52.5" customHeight="1" x14ac:dyDescent="0.15">
      <c r="B56" s="124"/>
      <c r="C56" s="1213" t="s">
        <v>47</v>
      </c>
      <c r="D56" s="1213"/>
      <c r="E56" s="1214"/>
      <c r="F56" s="125">
        <v>292</v>
      </c>
      <c r="G56" s="125">
        <v>292</v>
      </c>
      <c r="H56" s="126">
        <v>292</v>
      </c>
    </row>
    <row r="57" spans="2:8" ht="53.25" customHeight="1" x14ac:dyDescent="0.15">
      <c r="B57" s="124"/>
      <c r="C57" s="1215" t="s">
        <v>48</v>
      </c>
      <c r="D57" s="1215"/>
      <c r="E57" s="1216"/>
      <c r="F57" s="127">
        <v>1639</v>
      </c>
      <c r="G57" s="127">
        <v>1614</v>
      </c>
      <c r="H57" s="128">
        <v>1614</v>
      </c>
    </row>
    <row r="58" spans="2:8" ht="45.75" customHeight="1" x14ac:dyDescent="0.15">
      <c r="B58" s="129"/>
      <c r="C58" s="1203" t="s">
        <v>555</v>
      </c>
      <c r="D58" s="1204"/>
      <c r="E58" s="1205"/>
      <c r="F58" s="130">
        <v>897</v>
      </c>
      <c r="G58" s="130">
        <v>918</v>
      </c>
      <c r="H58" s="131">
        <v>979</v>
      </c>
    </row>
    <row r="59" spans="2:8" ht="45.75" customHeight="1" x14ac:dyDescent="0.15">
      <c r="B59" s="129"/>
      <c r="C59" s="1203" t="s">
        <v>556</v>
      </c>
      <c r="D59" s="1204"/>
      <c r="E59" s="1205"/>
      <c r="F59" s="130">
        <v>263</v>
      </c>
      <c r="G59" s="130">
        <v>263</v>
      </c>
      <c r="H59" s="131">
        <v>263</v>
      </c>
    </row>
    <row r="60" spans="2:8" ht="45.75" customHeight="1" x14ac:dyDescent="0.15">
      <c r="B60" s="129"/>
      <c r="C60" s="1203" t="s">
        <v>557</v>
      </c>
      <c r="D60" s="1204"/>
      <c r="E60" s="1205"/>
      <c r="F60" s="130">
        <v>211</v>
      </c>
      <c r="G60" s="130">
        <v>199</v>
      </c>
      <c r="H60" s="131">
        <v>181</v>
      </c>
    </row>
    <row r="61" spans="2:8" ht="45.75" customHeight="1" x14ac:dyDescent="0.15">
      <c r="B61" s="129"/>
      <c r="C61" s="1203" t="s">
        <v>558</v>
      </c>
      <c r="D61" s="1204"/>
      <c r="E61" s="1205"/>
      <c r="F61" s="130">
        <v>216</v>
      </c>
      <c r="G61" s="130">
        <v>166</v>
      </c>
      <c r="H61" s="131">
        <v>116</v>
      </c>
    </row>
    <row r="62" spans="2:8" ht="45.75" customHeight="1" thickBot="1" x14ac:dyDescent="0.2">
      <c r="B62" s="132"/>
      <c r="C62" s="1206" t="s">
        <v>559</v>
      </c>
      <c r="D62" s="1207"/>
      <c r="E62" s="1208"/>
      <c r="F62" s="133">
        <v>41</v>
      </c>
      <c r="G62" s="133">
        <v>51</v>
      </c>
      <c r="H62" s="134">
        <v>51</v>
      </c>
    </row>
    <row r="63" spans="2:8" ht="52.5" customHeight="1" thickBot="1" x14ac:dyDescent="0.2">
      <c r="B63" s="135"/>
      <c r="C63" s="1209" t="s">
        <v>49</v>
      </c>
      <c r="D63" s="1209"/>
      <c r="E63" s="1210"/>
      <c r="F63" s="136">
        <v>5670</v>
      </c>
      <c r="G63" s="136">
        <v>5420</v>
      </c>
      <c r="H63" s="137">
        <v>4744</v>
      </c>
    </row>
    <row r="64" spans="2:8" x14ac:dyDescent="0.15"/>
  </sheetData>
  <sheetProtection algorithmName="SHA-512" hashValue="1UPcYcpcGzgo+1Nlvole2Cm437dLZlPoiAZZTTqqZOvX1yoKD8XoEhCFbNCE/MQRy5NtPtQQEO8aXRBIu0AqeQ==" saltValue="j+gNpZBKbzobcq/3urq5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21740</v>
      </c>
      <c r="E3" s="156"/>
      <c r="F3" s="157">
        <v>74581</v>
      </c>
      <c r="G3" s="158"/>
      <c r="H3" s="159"/>
    </row>
    <row r="4" spans="1:8" x14ac:dyDescent="0.15">
      <c r="A4" s="160"/>
      <c r="B4" s="161"/>
      <c r="C4" s="162"/>
      <c r="D4" s="163">
        <v>15505</v>
      </c>
      <c r="E4" s="164"/>
      <c r="F4" s="165">
        <v>41563</v>
      </c>
      <c r="G4" s="166"/>
      <c r="H4" s="167"/>
    </row>
    <row r="5" spans="1:8" x14ac:dyDescent="0.15">
      <c r="A5" s="148" t="s">
        <v>518</v>
      </c>
      <c r="B5" s="153"/>
      <c r="C5" s="154"/>
      <c r="D5" s="155">
        <v>34264</v>
      </c>
      <c r="E5" s="156"/>
      <c r="F5" s="157">
        <v>76347</v>
      </c>
      <c r="G5" s="158"/>
      <c r="H5" s="159"/>
    </row>
    <row r="6" spans="1:8" x14ac:dyDescent="0.15">
      <c r="A6" s="160"/>
      <c r="B6" s="161"/>
      <c r="C6" s="162"/>
      <c r="D6" s="163">
        <v>22418</v>
      </c>
      <c r="E6" s="164"/>
      <c r="F6" s="165">
        <v>41762</v>
      </c>
      <c r="G6" s="166"/>
      <c r="H6" s="167"/>
    </row>
    <row r="7" spans="1:8" x14ac:dyDescent="0.15">
      <c r="A7" s="148" t="s">
        <v>519</v>
      </c>
      <c r="B7" s="153"/>
      <c r="C7" s="154"/>
      <c r="D7" s="155">
        <v>25223</v>
      </c>
      <c r="E7" s="156"/>
      <c r="F7" s="157">
        <v>71279</v>
      </c>
      <c r="G7" s="158"/>
      <c r="H7" s="159"/>
    </row>
    <row r="8" spans="1:8" x14ac:dyDescent="0.15">
      <c r="A8" s="160"/>
      <c r="B8" s="161"/>
      <c r="C8" s="162"/>
      <c r="D8" s="163">
        <v>14712</v>
      </c>
      <c r="E8" s="164"/>
      <c r="F8" s="165">
        <v>36731</v>
      </c>
      <c r="G8" s="166"/>
      <c r="H8" s="167"/>
    </row>
    <row r="9" spans="1:8" x14ac:dyDescent="0.15">
      <c r="A9" s="148" t="s">
        <v>520</v>
      </c>
      <c r="B9" s="153"/>
      <c r="C9" s="154"/>
      <c r="D9" s="155">
        <v>59213</v>
      </c>
      <c r="E9" s="156"/>
      <c r="F9" s="157">
        <v>74994</v>
      </c>
      <c r="G9" s="158"/>
      <c r="H9" s="159"/>
    </row>
    <row r="10" spans="1:8" x14ac:dyDescent="0.15">
      <c r="A10" s="160"/>
      <c r="B10" s="161"/>
      <c r="C10" s="162"/>
      <c r="D10" s="163">
        <v>34687</v>
      </c>
      <c r="E10" s="164"/>
      <c r="F10" s="165">
        <v>36188</v>
      </c>
      <c r="G10" s="166"/>
      <c r="H10" s="167"/>
    </row>
    <row r="11" spans="1:8" x14ac:dyDescent="0.15">
      <c r="A11" s="148" t="s">
        <v>521</v>
      </c>
      <c r="B11" s="153"/>
      <c r="C11" s="154"/>
      <c r="D11" s="155">
        <v>24035</v>
      </c>
      <c r="E11" s="156"/>
      <c r="F11" s="157">
        <v>71849</v>
      </c>
      <c r="G11" s="158"/>
      <c r="H11" s="159"/>
    </row>
    <row r="12" spans="1:8" x14ac:dyDescent="0.15">
      <c r="A12" s="160"/>
      <c r="B12" s="161"/>
      <c r="C12" s="168"/>
      <c r="D12" s="163">
        <v>9826</v>
      </c>
      <c r="E12" s="164"/>
      <c r="F12" s="165">
        <v>36144</v>
      </c>
      <c r="G12" s="166"/>
      <c r="H12" s="167"/>
    </row>
    <row r="13" spans="1:8" x14ac:dyDescent="0.15">
      <c r="A13" s="148"/>
      <c r="B13" s="153"/>
      <c r="C13" s="169"/>
      <c r="D13" s="170">
        <v>32895</v>
      </c>
      <c r="E13" s="171"/>
      <c r="F13" s="172">
        <v>73810</v>
      </c>
      <c r="G13" s="173"/>
      <c r="H13" s="159"/>
    </row>
    <row r="14" spans="1:8" x14ac:dyDescent="0.15">
      <c r="A14" s="160"/>
      <c r="B14" s="161"/>
      <c r="C14" s="162"/>
      <c r="D14" s="163">
        <v>19430</v>
      </c>
      <c r="E14" s="164"/>
      <c r="F14" s="165">
        <v>38478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3.68</v>
      </c>
      <c r="C19" s="174">
        <f>ROUND(VALUE(SUBSTITUTE(実質収支比率等に係る経年分析!G$48,"▲","-")),2)</f>
        <v>3.69</v>
      </c>
      <c r="D19" s="174">
        <f>ROUND(VALUE(SUBSTITUTE(実質収支比率等に係る経年分析!H$48,"▲","-")),2)</f>
        <v>4.03</v>
      </c>
      <c r="E19" s="174">
        <f>ROUND(VALUE(SUBSTITUTE(実質収支比率等に係る経年分析!I$48,"▲","-")),2)</f>
        <v>6.61</v>
      </c>
      <c r="F19" s="174">
        <f>ROUND(VALUE(SUBSTITUTE(実質収支比率等に係る経年分析!J$48,"▲","-")),2)</f>
        <v>4.54</v>
      </c>
    </row>
    <row r="20" spans="1:11" x14ac:dyDescent="0.15">
      <c r="A20" s="174" t="s">
        <v>53</v>
      </c>
      <c r="B20" s="174">
        <f>ROUND(VALUE(SUBSTITUTE(実質収支比率等に係る経年分析!F$47,"▲","-")),2)</f>
        <v>15.96</v>
      </c>
      <c r="C20" s="174">
        <f>ROUND(VALUE(SUBSTITUTE(実質収支比率等に係る経年分析!G$47,"▲","-")),2)</f>
        <v>17.079999999999998</v>
      </c>
      <c r="D20" s="174">
        <f>ROUND(VALUE(SUBSTITUTE(実質収支比率等に係る経年分析!H$47,"▲","-")),2)</f>
        <v>28.03</v>
      </c>
      <c r="E20" s="174">
        <f>ROUND(VALUE(SUBSTITUTE(実質収支比率等に係る経年分析!I$47,"▲","-")),2)</f>
        <v>26.65</v>
      </c>
      <c r="F20" s="174">
        <f>ROUND(VALUE(SUBSTITUTE(実質収支比率等に係る経年分析!J$47,"▲","-")),2)</f>
        <v>20.98</v>
      </c>
    </row>
    <row r="21" spans="1:11" x14ac:dyDescent="0.15">
      <c r="A21" s="174" t="s">
        <v>54</v>
      </c>
      <c r="B21" s="174">
        <f>IF(ISNUMBER(VALUE(SUBSTITUTE(実質収支比率等に係る経年分析!F$49,"▲","-"))),ROUND(VALUE(SUBSTITUTE(実質収支比率等に係る経年分析!F$49,"▲","-")),2),NA())</f>
        <v>-2.46</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12.47</v>
      </c>
      <c r="E21" s="174">
        <f>IF(ISNUMBER(VALUE(SUBSTITUTE(実質収支比率等に係る経年分析!I$49,"▲","-"))),ROUND(VALUE(SUBSTITUTE(実質収支比率等に係る経年分析!I$49,"▲","-")),2),NA())</f>
        <v>0.83</v>
      </c>
      <c r="F21" s="174">
        <f>IF(ISNUMBER(VALUE(SUBSTITUTE(実質収支比率等に係る経年分析!J$49,"▲","-"))),ROUND(VALUE(SUBSTITUTE(実質収支比率等に係る経年分析!J$49,"▲","-")),2),NA())</f>
        <v>-6.91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4.2300000000000004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9.3699999999999992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2147</v>
      </c>
      <c r="E42" s="176"/>
      <c r="F42" s="176"/>
      <c r="G42" s="176">
        <f>'実質公債費比率（分子）の構造'!L$52</f>
        <v>2325</v>
      </c>
      <c r="H42" s="176"/>
      <c r="I42" s="176"/>
      <c r="J42" s="176">
        <f>'実質公債費比率（分子）の構造'!M$52</f>
        <v>2364</v>
      </c>
      <c r="K42" s="176"/>
      <c r="L42" s="176"/>
      <c r="M42" s="176">
        <f>'実質公債費比率（分子）の構造'!N$52</f>
        <v>2303</v>
      </c>
      <c r="N42" s="176"/>
      <c r="O42" s="176"/>
      <c r="P42" s="176">
        <f>'実質公債費比率（分子）の構造'!O$52</f>
        <v>2301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9</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511</v>
      </c>
      <c r="C45" s="176"/>
      <c r="D45" s="176"/>
      <c r="E45" s="176">
        <f>'実質公債費比率（分子）の構造'!L$49</f>
        <v>508</v>
      </c>
      <c r="F45" s="176"/>
      <c r="G45" s="176"/>
      <c r="H45" s="176">
        <f>'実質公債費比率（分子）の構造'!M$49</f>
        <v>514</v>
      </c>
      <c r="I45" s="176"/>
      <c r="J45" s="176"/>
      <c r="K45" s="176">
        <f>'実質公債費比率（分子）の構造'!N$49</f>
        <v>502</v>
      </c>
      <c r="L45" s="176"/>
      <c r="M45" s="176"/>
      <c r="N45" s="176">
        <f>'実質公債費比率（分子）の構造'!O$49</f>
        <v>504</v>
      </c>
      <c r="O45" s="176"/>
      <c r="P45" s="176"/>
    </row>
    <row r="46" spans="1:16" x14ac:dyDescent="0.15">
      <c r="A46" s="176" t="s">
        <v>64</v>
      </c>
      <c r="B46" s="176">
        <f>'実質公債費比率（分子）の構造'!K$48</f>
        <v>549</v>
      </c>
      <c r="C46" s="176"/>
      <c r="D46" s="176"/>
      <c r="E46" s="176">
        <f>'実質公債費比率（分子）の構造'!L$48</f>
        <v>481</v>
      </c>
      <c r="F46" s="176"/>
      <c r="G46" s="176"/>
      <c r="H46" s="176">
        <f>'実質公債費比率（分子）の構造'!M$48</f>
        <v>447</v>
      </c>
      <c r="I46" s="176"/>
      <c r="J46" s="176"/>
      <c r="K46" s="176">
        <f>'実質公債費比率（分子）の構造'!N$48</f>
        <v>452</v>
      </c>
      <c r="L46" s="176"/>
      <c r="M46" s="176"/>
      <c r="N46" s="176">
        <f>'実質公債費比率（分子）の構造'!O$48</f>
        <v>455</v>
      </c>
      <c r="O46" s="176"/>
      <c r="P46" s="176"/>
    </row>
    <row r="47" spans="1:16" x14ac:dyDescent="0.15">
      <c r="A47" s="176" t="s">
        <v>12</v>
      </c>
      <c r="B47" s="176">
        <f>'実質公債費比率（分子）の構造'!K$47</f>
        <v>3</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1861</v>
      </c>
      <c r="C49" s="176"/>
      <c r="D49" s="176"/>
      <c r="E49" s="176">
        <f>'実質公債費比率（分子）の構造'!L$45</f>
        <v>2019</v>
      </c>
      <c r="F49" s="176"/>
      <c r="G49" s="176"/>
      <c r="H49" s="176">
        <f>'実質公債費比率（分子）の構造'!M$45</f>
        <v>2097</v>
      </c>
      <c r="I49" s="176"/>
      <c r="J49" s="176"/>
      <c r="K49" s="176">
        <f>'実質公債費比率（分子）の構造'!N$45</f>
        <v>2113</v>
      </c>
      <c r="L49" s="176"/>
      <c r="M49" s="176"/>
      <c r="N49" s="176">
        <f>'実質公債費比率（分子）の構造'!O$45</f>
        <v>2156</v>
      </c>
      <c r="O49" s="176"/>
      <c r="P49" s="176"/>
    </row>
    <row r="50" spans="1:16" x14ac:dyDescent="0.15">
      <c r="A50" s="176" t="s">
        <v>67</v>
      </c>
      <c r="B50" s="176" t="e">
        <f>NA()</f>
        <v>#N/A</v>
      </c>
      <c r="C50" s="176">
        <f>IF(ISNUMBER('実質公債費比率（分子）の構造'!K$53),'実質公債費比率（分子）の構造'!K$53,NA())</f>
        <v>786</v>
      </c>
      <c r="D50" s="176" t="e">
        <f>NA()</f>
        <v>#N/A</v>
      </c>
      <c r="E50" s="176" t="e">
        <f>NA()</f>
        <v>#N/A</v>
      </c>
      <c r="F50" s="176">
        <f>IF(ISNUMBER('実質公債費比率（分子）の構造'!L$53),'実質公債費比率（分子）の構造'!L$53,NA())</f>
        <v>683</v>
      </c>
      <c r="G50" s="176" t="e">
        <f>NA()</f>
        <v>#N/A</v>
      </c>
      <c r="H50" s="176" t="e">
        <f>NA()</f>
        <v>#N/A</v>
      </c>
      <c r="I50" s="176">
        <f>IF(ISNUMBER('実質公債費比率（分子）の構造'!M$53),'実質公債費比率（分子）の構造'!M$53,NA())</f>
        <v>694</v>
      </c>
      <c r="J50" s="176" t="e">
        <f>NA()</f>
        <v>#N/A</v>
      </c>
      <c r="K50" s="176" t="e">
        <f>NA()</f>
        <v>#N/A</v>
      </c>
      <c r="L50" s="176">
        <f>IF(ISNUMBER('実質公債費比率（分子）の構造'!N$53),'実質公債費比率（分子）の構造'!N$53,NA())</f>
        <v>764</v>
      </c>
      <c r="M50" s="176" t="e">
        <f>NA()</f>
        <v>#N/A</v>
      </c>
      <c r="N50" s="176" t="e">
        <f>NA()</f>
        <v>#N/A</v>
      </c>
      <c r="O50" s="176">
        <f>IF(ISNUMBER('実質公債費比率（分子）の構造'!O$53),'実質公債費比率（分子）の構造'!O$53,NA())</f>
        <v>814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22070</v>
      </c>
      <c r="E56" s="175"/>
      <c r="F56" s="175"/>
      <c r="G56" s="175">
        <f>'将来負担比率（分子）の構造'!J$52</f>
        <v>21905</v>
      </c>
      <c r="H56" s="175"/>
      <c r="I56" s="175"/>
      <c r="J56" s="175">
        <f>'将来負担比率（分子）の構造'!K$52</f>
        <v>21245</v>
      </c>
      <c r="K56" s="175"/>
      <c r="L56" s="175"/>
      <c r="M56" s="175">
        <f>'将来負担比率（分子）の構造'!L$52</f>
        <v>20336</v>
      </c>
      <c r="N56" s="175"/>
      <c r="O56" s="175"/>
      <c r="P56" s="175">
        <f>'将来負担比率（分子）の構造'!M$52</f>
        <v>19055</v>
      </c>
    </row>
    <row r="57" spans="1:16" x14ac:dyDescent="0.15">
      <c r="A57" s="175" t="s">
        <v>42</v>
      </c>
      <c r="B57" s="175"/>
      <c r="C57" s="175"/>
      <c r="D57" s="175">
        <f>'将来負担比率（分子）の構造'!I$51</f>
        <v>3765</v>
      </c>
      <c r="E57" s="175"/>
      <c r="F57" s="175"/>
      <c r="G57" s="175">
        <f>'将来負担比率（分子）の構造'!J$51</f>
        <v>3774</v>
      </c>
      <c r="H57" s="175"/>
      <c r="I57" s="175"/>
      <c r="J57" s="175">
        <f>'将来負担比率（分子）の構造'!K$51</f>
        <v>3930</v>
      </c>
      <c r="K57" s="175"/>
      <c r="L57" s="175"/>
      <c r="M57" s="175">
        <f>'将来負担比率（分子）の構造'!L$51</f>
        <v>3456</v>
      </c>
      <c r="N57" s="175"/>
      <c r="O57" s="175"/>
      <c r="P57" s="175">
        <f>'将来負担比率（分子）の構造'!M$51</f>
        <v>3027</v>
      </c>
    </row>
    <row r="58" spans="1:16" x14ac:dyDescent="0.15">
      <c r="A58" s="175" t="s">
        <v>41</v>
      </c>
      <c r="B58" s="175"/>
      <c r="C58" s="175"/>
      <c r="D58" s="175">
        <f>'将来負担比率（分子）の構造'!I$50</f>
        <v>6008</v>
      </c>
      <c r="E58" s="175"/>
      <c r="F58" s="175"/>
      <c r="G58" s="175">
        <f>'将来負担比率（分子）の構造'!J$50</f>
        <v>6052</v>
      </c>
      <c r="H58" s="175"/>
      <c r="I58" s="175"/>
      <c r="J58" s="175">
        <f>'将来負担比率（分子）の構造'!K$50</f>
        <v>8052</v>
      </c>
      <c r="K58" s="175"/>
      <c r="L58" s="175"/>
      <c r="M58" s="175">
        <f>'将来負担比率（分子）の構造'!L$50</f>
        <v>7314</v>
      </c>
      <c r="N58" s="175"/>
      <c r="O58" s="175"/>
      <c r="P58" s="175">
        <f>'将来負担比率（分子）の構造'!M$50</f>
        <v>6426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f>'将来負担比率（分子）の構造'!J$46</f>
        <v>7</v>
      </c>
      <c r="F61" s="175"/>
      <c r="G61" s="175"/>
      <c r="H61" s="175">
        <f>'将来負担比率（分子）の構造'!K$46</f>
        <v>2</v>
      </c>
      <c r="I61" s="175"/>
      <c r="J61" s="175"/>
      <c r="K61" s="175">
        <f>'将来負担比率（分子）の構造'!L$46</f>
        <v>0</v>
      </c>
      <c r="L61" s="175"/>
      <c r="M61" s="175"/>
      <c r="N61" s="175" t="str">
        <f>'将来負担比率（分子）の構造'!M$46</f>
        <v>-</v>
      </c>
      <c r="O61" s="175"/>
      <c r="P61" s="175"/>
    </row>
    <row r="62" spans="1:16" x14ac:dyDescent="0.15">
      <c r="A62" s="175" t="s">
        <v>35</v>
      </c>
      <c r="B62" s="175">
        <f>'将来負担比率（分子）の構造'!I$45</f>
        <v>1373</v>
      </c>
      <c r="C62" s="175"/>
      <c r="D62" s="175"/>
      <c r="E62" s="175">
        <f>'将来負担比率（分子）の構造'!J$45</f>
        <v>1337</v>
      </c>
      <c r="F62" s="175"/>
      <c r="G62" s="175"/>
      <c r="H62" s="175">
        <f>'将来負担比率（分子）の構造'!K$45</f>
        <v>1262</v>
      </c>
      <c r="I62" s="175"/>
      <c r="J62" s="175"/>
      <c r="K62" s="175">
        <f>'将来負担比率（分子）の構造'!L$45</f>
        <v>1290</v>
      </c>
      <c r="L62" s="175"/>
      <c r="M62" s="175"/>
      <c r="N62" s="175">
        <f>'将来負担比率（分子）の構造'!M$45</f>
        <v>1206</v>
      </c>
      <c r="O62" s="175"/>
      <c r="P62" s="175"/>
    </row>
    <row r="63" spans="1:16" x14ac:dyDescent="0.15">
      <c r="A63" s="175" t="s">
        <v>34</v>
      </c>
      <c r="B63" s="175">
        <f>'将来負担比率（分子）の構造'!I$44</f>
        <v>6615</v>
      </c>
      <c r="C63" s="175"/>
      <c r="D63" s="175"/>
      <c r="E63" s="175">
        <f>'将来負担比率（分子）の構造'!J$44</f>
        <v>6494</v>
      </c>
      <c r="F63" s="175"/>
      <c r="G63" s="175"/>
      <c r="H63" s="175">
        <f>'将来負担比率（分子）の構造'!K$44</f>
        <v>6413</v>
      </c>
      <c r="I63" s="175"/>
      <c r="J63" s="175"/>
      <c r="K63" s="175">
        <f>'将来負担比率（分子）の構造'!L$44</f>
        <v>6052</v>
      </c>
      <c r="L63" s="175"/>
      <c r="M63" s="175"/>
      <c r="N63" s="175">
        <f>'将来負担比率（分子）の構造'!M$44</f>
        <v>6038</v>
      </c>
      <c r="O63" s="175"/>
      <c r="P63" s="175"/>
    </row>
    <row r="64" spans="1:16" x14ac:dyDescent="0.15">
      <c r="A64" s="175" t="s">
        <v>33</v>
      </c>
      <c r="B64" s="175">
        <f>'将来負担比率（分子）の構造'!I$43</f>
        <v>5923</v>
      </c>
      <c r="C64" s="175"/>
      <c r="D64" s="175"/>
      <c r="E64" s="175">
        <f>'将来負担比率（分子）の構造'!J$43</f>
        <v>5692</v>
      </c>
      <c r="F64" s="175"/>
      <c r="G64" s="175"/>
      <c r="H64" s="175">
        <f>'将来負担比率（分子）の構造'!K$43</f>
        <v>4931</v>
      </c>
      <c r="I64" s="175"/>
      <c r="J64" s="175"/>
      <c r="K64" s="175">
        <f>'将来負担比率（分子）の構造'!L$43</f>
        <v>4404</v>
      </c>
      <c r="L64" s="175"/>
      <c r="M64" s="175"/>
      <c r="N64" s="175">
        <f>'将来負担比率（分子）の構造'!M$43</f>
        <v>3816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22365</v>
      </c>
      <c r="C66" s="175"/>
      <c r="D66" s="175"/>
      <c r="E66" s="175">
        <f>'将来負担比率（分子）の構造'!J$41</f>
        <v>22296</v>
      </c>
      <c r="F66" s="175"/>
      <c r="G66" s="175"/>
      <c r="H66" s="175">
        <f>'将来負担比率（分子）の構造'!K$41</f>
        <v>22053</v>
      </c>
      <c r="I66" s="175"/>
      <c r="J66" s="175"/>
      <c r="K66" s="175">
        <f>'将来負担比率（分子）の構造'!L$41</f>
        <v>21443</v>
      </c>
      <c r="L66" s="175"/>
      <c r="M66" s="175"/>
      <c r="N66" s="175">
        <f>'将来負担比率（分子）の構造'!M$41</f>
        <v>19878</v>
      </c>
      <c r="O66" s="175"/>
      <c r="P66" s="175"/>
    </row>
    <row r="67" spans="1:16" x14ac:dyDescent="0.15">
      <c r="A67" s="175" t="s">
        <v>71</v>
      </c>
      <c r="B67" s="175" t="e">
        <f>NA()</f>
        <v>#N/A</v>
      </c>
      <c r="C67" s="175">
        <f>IF(ISNUMBER('将来負担比率（分子）の構造'!I$53), IF('将来負担比率（分子）の構造'!I$53 &lt; 0, 0, '将来負担比率（分子）の構造'!I$53), NA())</f>
        <v>4435</v>
      </c>
      <c r="D67" s="175" t="e">
        <f>NA()</f>
        <v>#N/A</v>
      </c>
      <c r="E67" s="175" t="e">
        <f>NA()</f>
        <v>#N/A</v>
      </c>
      <c r="F67" s="175">
        <f>IF(ISNUMBER('将来負担比率（分子）の構造'!J$53), IF('将来負担比率（分子）の構造'!J$53 &lt; 0, 0, '将来負担比率（分子）の構造'!J$53), NA())</f>
        <v>4095</v>
      </c>
      <c r="G67" s="175" t="e">
        <f>NA()</f>
        <v>#N/A</v>
      </c>
      <c r="H67" s="175" t="e">
        <f>NA()</f>
        <v>#N/A</v>
      </c>
      <c r="I67" s="175">
        <f>IF(ISNUMBER('将来負担比率（分子）の構造'!K$53), IF('将来負担比率（分子）の構造'!K$53 &lt; 0, 0, '将来負担比率（分子）の構造'!K$53), NA())</f>
        <v>1432</v>
      </c>
      <c r="J67" s="175" t="e">
        <f>NA()</f>
        <v>#N/A</v>
      </c>
      <c r="K67" s="175" t="e">
        <f>NA()</f>
        <v>#N/A</v>
      </c>
      <c r="L67" s="175">
        <f>IF(ISNUMBER('将来負担比率（分子）の構造'!L$53), IF('将来負担比率（分子）の構造'!L$53 &lt; 0, 0, '将来負担比率（分子）の構造'!L$53), NA())</f>
        <v>2083</v>
      </c>
      <c r="M67" s="175" t="e">
        <f>NA()</f>
        <v>#N/A</v>
      </c>
      <c r="N67" s="175" t="e">
        <f>NA()</f>
        <v>#N/A</v>
      </c>
      <c r="O67" s="175">
        <f>IF(ISNUMBER('将来負担比率（分子）の構造'!M$53), IF('将来負担比率（分子）の構造'!M$53 &lt; 0, 0, '将来負担比率（分子）の構造'!M$53), NA())</f>
        <v>2430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3738</v>
      </c>
      <c r="C72" s="179">
        <f>基金残高に係る経年分析!G55</f>
        <v>3514</v>
      </c>
      <c r="D72" s="179">
        <f>基金残高に係る経年分析!H55</f>
        <v>2837</v>
      </c>
    </row>
    <row r="73" spans="1:16" x14ac:dyDescent="0.15">
      <c r="A73" s="178" t="s">
        <v>74</v>
      </c>
      <c r="B73" s="179">
        <f>基金残高に係る経年分析!F56</f>
        <v>292</v>
      </c>
      <c r="C73" s="179">
        <f>基金残高に係る経年分析!G56</f>
        <v>292</v>
      </c>
      <c r="D73" s="179">
        <f>基金残高に係る経年分析!H56</f>
        <v>292</v>
      </c>
    </row>
    <row r="74" spans="1:16" x14ac:dyDescent="0.15">
      <c r="A74" s="178" t="s">
        <v>75</v>
      </c>
      <c r="B74" s="179">
        <f>基金残高に係る経年分析!F57</f>
        <v>1639</v>
      </c>
      <c r="C74" s="179">
        <f>基金残高に係る経年分析!G57</f>
        <v>1614</v>
      </c>
      <c r="D74" s="179">
        <f>基金残高に係る経年分析!H57</f>
        <v>1614</v>
      </c>
    </row>
  </sheetData>
  <sheetProtection algorithmName="SHA-512" hashValue="LJl9coNJJH/9Drj01FjsX9HbFz8unMAOj00nzHhV05r/LV4invDMuarNl1D+eTmYZ7sZZ5JgcWd5Cb0hekhLcQ==" saltValue="ZNleAbNMM5WhiwjCfWKk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2025-03-06T05:04:41Z</cp:lastPrinted>
  <dcterms:created xsi:type="dcterms:W3CDTF">2025-02-19T01:10:58Z</dcterms:created>
  <dcterms:modified xsi:type="dcterms:W3CDTF">2025-03-27T04:45:00Z</dcterms:modified>
  <cp:category/>
</cp:coreProperties>
</file>