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<sst xmlns="http://schemas.openxmlformats.org/spreadsheetml/2006/main" count="1118" uniqueCount="563">
  <si>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</si>
  <si>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</si>
  <si>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</si>
  <si>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</si>
  <si>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</si>
  <si>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</si>
  <si>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</si>
  <si>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</si>
  <si>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</si>
  <si>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</si>
  <si>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</si>
  <si>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</si>
  <si>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</si>
  <si>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</si>
  <si>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</si>
  <si>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</si>
  <si>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</si>
  <si>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</si>
  <si>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</si>
  <si>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</si>
  <si>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</si>
  <si>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</si>
  <si>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</si>
  <si>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</si>
  <si>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</si>
  <si>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</si>
  <si>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</si>
  <si>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</si>
  <si>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</si>
  <si>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</si>
  <si>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</si>
  <si>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</si>
  <si>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</si>
  <si>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</si>
  <si>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</si>
  <si>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</si>
  <si>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</si>
  <si>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</si>
  <si>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</si>
  <si>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</si>
  <si>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</si>
  <si>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</si>
  <si>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</si>
  <si>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</si>
  <si>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</si>
  <si>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</si>
  <si>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</si>
  <si>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</si>
  <si>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</si>
  <si>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</si>
  <si>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</si>
  <si>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</si>
  <si>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</si>
  <si>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</si>
  <si>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</si>
  <si>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</si>
  <si>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</si>
  <si>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</si>
  <si>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</si>
  <si>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</si>
  <si>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</si>
  <si>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</si>
  <si>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</si>
  <si>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</si>
  <si>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</si>
  <si>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</si>
  <si>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</si>
  <si>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</si>
  <si>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</si>
  <si>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</si>
  <si>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</si>
  <si>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</si>
  <si>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</si>
  <si>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</si>
  <si>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</si>
  <si>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</si>
  <si>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</si>
  <si>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</si>
  <si>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</si>
  <si>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</si>
  <si>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</si>
  <si>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</si>
  <si>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</si>
  <si>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</si>
  <si>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</si>
  <si>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</si>
  <si>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</si>
  <si>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</si>
  <si>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</si>
  <si>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</si>
  <si>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</si>
  <si>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</si>
  <si>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</si>
  <si>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</si>
  <si>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</si>
  <si>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</si>
  <si>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</si>
  <si>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</si>
  <si>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</si>
  <si>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</si>
  <si>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</si>
  <si>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</si>
  <si>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</si>
  <si>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</si>
  <si>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</si>
  <si>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</si>
  <si>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</si>
  <si>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</si>
  <si>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</si>
  <si>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</si>
  <si>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</si>
  <si>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</si>
  <si>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</si>
  <si>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</si>
  <si>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</si>
  <si>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</si>
  <si>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</si>
  <si>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</si>
  <si>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</si>
  <si>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</si>
  <si>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</si>
  <si>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</si>
  <si>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</si>
  <si>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</si>
  <si>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</si>
  <si>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</si>
  <si>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</si>
  <si>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</si>
  <si>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</si>
  <si>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</si>
  <si>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</si>
  <si>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</si>
  <si>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</si>
  <si>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</si>
  <si>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</si>
  <si>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</si>
  <si>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</si>
  <si>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</si>
  <si>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</si>
  <si>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</si>
  <si>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</si>
  <si>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</si>
  <si>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</si>
  <si>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</si>
  <si>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</si>
  <si>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</si>
  <si>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</si>
  <si>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</si>
  <si>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</si>
  <si>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</si>
  <si>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</si>
  <si>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</si>
  <si>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</si>
  <si>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</si>
  <si>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</si>
  <si>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</si>
  <si>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</si>
  <si>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</si>
  <si>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</si>
  <si>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</si>
  <si>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</si>
  <si>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</si>
  <si>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</si>
  <si>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</si>
  <si>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</si>
  <si>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</si>
  <si>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</si>
  <si>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</si>
  <si>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</si>
  <si>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</si>
  <si>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</si>
  <si>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</si>
  <si>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</si>
  <si>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</si>
  <si>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</si>
  <si>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</si>
  <si>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</si>
  <si>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</si>
  <si>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</si>
  <si>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</si>
  <si>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</si>
  <si>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</si>
  <si>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</si>
  <si>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</si>
  <si>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</si>
  <si>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</si>
  <si>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</si>
  <si>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</si>
  <si>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</si>
  <si>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</si>
  <si>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</si>
  <si>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</si>
  <si>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</si>
  <si>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</si>
  <si>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</si>
  <si>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</si>
  <si>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</si>
  <si>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</si>
  <si>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</si>
  <si>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</si>
  <si>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</si>
  <si>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</si>
  <si>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</si>
  <si>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茨城県河内町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</si>
  <si>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</si>
  <si>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</si>
  <si>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</si>
  <si>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</si>
  <si>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</si>
  <si>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</si>
  <si>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</si>
  <si>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</si>
  <si>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</si>
  <si>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</si>
  <si>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</si>
  <si>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</si>
  <si>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</si>
  <si>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</si>
  <si>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</si>
  <si>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</si>
  <si>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</si>
  <si>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</si>
  <si>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</si>
  <si>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</si>
  <si>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</si>
  <si>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</si>
  <si>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</si>
  <si>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</si>
  <si>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</si>
  <si>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</si>
  <si>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</si>
  <si>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</si>
  <si>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</si>
  <si>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</si>
  <si>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</si>
  <si>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</si>
  <si>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</si>
  <si>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</si>
  <si>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</si>
  <si>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</si>
  <si>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</si>
  <si>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</si>
  <si>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</si>
  <si>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</si>
  <si>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</si>
  <si>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</si>
  <si>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</si>
  <si>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</si>
  <si>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</si>
  <si>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</si>
  <si>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</si>
  <si>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</si>
  <si>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</si>
  <si>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</si>
  <si>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</si>
  <si>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</si>
  <si>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</si>
  <si>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</si>
  <si>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</si>
  <si>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</si>
  <si>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</si>
  <si>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</si>
  <si>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</si>
  <si>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</si>
  <si>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</si>
  <si>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</si>
  <si>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</si>
  <si>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</si>
  <si>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</si>
  <si>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</si>
  <si>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</si>
  <si>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</si>
  <si>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</si>
  <si>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</si>
  <si>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</si>
  <si>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</si>
  <si>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</si>
  <si>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</si>
  <si>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</si>
  <si>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</si>
  <si>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</si>
  <si>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</si>
  <si>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</si>
  <si>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</si>
  <si>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</si>
  <si>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</si>
  <si>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</si>
  <si>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</si>
  <si>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</si>
  <si>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</si>
  <si>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</si>
  <si>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</si>
  <si>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</si>
  <si>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</si>
  <si>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</si>
  <si>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</si>
  <si>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</si>
  <si>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</si>
  <si>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</si>
  <si>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</si>
  <si>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</si>
  <si>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</si>
  <si>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</si>
  <si>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</si>
  <si>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</si>
  <si>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</si>
  <si>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</si>
  <si>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</si>
  <si>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</si>
  <si>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</si>
  <si>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</si>
  <si>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</si>
  <si>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</si>
  <si>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</si>
  <si>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</si>
  <si>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</si>
  <si>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</si>
  <si>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</si>
  <si>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</si>
  <si>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</si>
  <si>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</si>
  <si>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</si>
  <si>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</si>
  <si>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</si>
  <si>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</si>
  <si>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</si>
  <si>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</si>
  <si>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</si>
  <si>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</si>
  <si>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</si>
  <si>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</si>
  <si>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</si>
  <si>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</si>
  <si>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</si>
  <si>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</si>
  <si>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</si>
  <si>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</si>
  <si>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</si>
  <si>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</si>
  <si>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</si>
  <si>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</si>
  <si>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</si>
  <si>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</si>
  <si>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</si>
  <si>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</si>
  <si>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</si>
  <si>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</si>
  <si>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</si>
  <si>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</si>
  <si>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</si>
  <si>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</si>
  <si>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</si>
  <si>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</si>
  <si>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</si>
  <si>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茨城県河内町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</si>
  <si>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</si>
  <si>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</si>
  <si>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</si>
  <si>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</si>
  <si>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</si>
  <si>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</si>
  <si>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</si>
  <si>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</si>
  <si>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</si>
  <si>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</si>
  <si>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</si>
  <si>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</si>
  <si>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</si>
  <si>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</si>
  <si>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</si>
  <si>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</si>
  <si>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</si>
  <si>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</si>
  <si>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</si>
  <si>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</si>
  <si>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</si>
  <si>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</si>
  <si>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</si>
  <si>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</si>
  <si>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</si>
  <si>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</si>
  <si>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</si>
  <si>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</si>
  <si>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</si>
  <si>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</si>
  <si>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</si>
  <si>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</si>
  <si>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</si>
  <si>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</si>
  <si>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</si>
  <si>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</si>
  <si>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</si>
  <si>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</si>
  <si>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</si>
  <si>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</si>
  <si>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</si>
  <si>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</si>
  <si>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</si>
  <si>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</si>
  <si>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</si>
  <si>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</si>
  <si>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</si>
  <si>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</si>
  <si>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</si>
  <si>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</si>
  <si>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</si>
  <si>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</si>
  <si>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</si>
  <si>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</si>
  <si>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</si>
  <si>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</si>
  <si>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</si>
  <si>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</si>
  <si>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</si>
  <si>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</si>
  <si>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</si>
  <si>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</si>
  <si>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</si>
  <si>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</si>
  <si>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</si>
  <si>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</si>
  <si>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</si>
  <si>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</si>
  <si>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</si>
  <si>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</si>
  <si>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</si>
  <si>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</si>
  <si>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</si>
  <si>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</si>
  <si>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</si>
  <si>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</si>
  <si>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</si>
  <si>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</si>
  <si>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</si>
  <si>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</si>
  <si>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</si>
  <si>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</si>
  <si>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</si>
  <si>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</si>
  <si>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</si>
  <si>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</si>
  <si>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</si>
  <si>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</si>
  <si>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</si>
  <si>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</si>
  <si>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</si>
  <si>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</si>
  <si>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</si>
  <si>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</si>
  <si>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</si>
  <si>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</si>
  <si>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</si>
  <si>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</si>
  <si>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</si>
  <si>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</si>
  <si>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</si>
  <si>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</si>
  <si>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</si>
  <si>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</si>
  <si>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</si>
  <si>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</si>
  <si>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</si>
  <si>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</si>
  <si>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</si>
  <si>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</si>
  <si>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</si>
  <si>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</si>
  <si>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</si>
  <si>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</si>
  <si>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</si>
  <si>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</si>
  <si>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</si>
  <si>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</si>
  <si>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</si>
  <si>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</si>
  <si>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</si>
  <si>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</si>
  <si>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</si>
  <si>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</si>
  <si>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</si>
  <si>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</si>
  <si>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</si>
  <si>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</si>
  <si>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</si>
  <si>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</si>
  <si>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</si>
  <si>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</si>
  <si>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</si>
  <si>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</si>
  <si>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</si>
  <si>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</si>
  <si>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</si>
  <si>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</si>
  <si>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</si>
  <si>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</si>
  <si>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</si>
  <si>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</si>
  <si>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</si>
  <si>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</si>
  <si>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</si>
  <si>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</si>
  <si>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</si>
  <si>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</si>
  <si>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</si>
  <si>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</si>
  <si>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</si>
  <si>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</si>
  <si>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</si>
  <si>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</si>
  <si>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</si>
  <si>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</si>
  <si>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</si>
  <si>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</si>
  <si>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</si>
  <si>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</si>
  <si>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</si>
  <si>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</si>
  <si>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</si>
  <si>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</si>
  <si>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</si>
  <si>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</si>
  <si>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</si>
  <si>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</si>
  <si>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</si>
  <si>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</si>
  <si>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</si>
  <si>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</si>
  <si>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</si>
  <si>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</si>
  <si>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</si>
  <si>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2.57</t>
  </si>
  <si>
    <t>▲ 3.71</t>
  </si>
  <si>
    <t>一般会計</t>
  </si>
  <si>
    <t>水道事業会計</t>
  </si>
  <si>
    <t>介護保険特別会計</t>
  </si>
  <si>
    <t>下水道事業会計</t>
  </si>
  <si>
    <t>国民健康保険特別会計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</si>
  <si>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</si>
  <si>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</si>
  <si>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</si>
  <si>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</si>
  <si>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</si>
  <si>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</si>
  <si>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</si>
  <si>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</si>
  <si>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</si>
  <si>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</si>
  <si>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新庁舎整備基金</t>
    <rPh sb="0" eb="3">
      <t>シンチョウシャ</t>
    </rPh>
    <rPh sb="3" eb="5">
      <t>セイビ</t>
    </rPh>
    <rPh sb="5" eb="7">
      <t>キキン</t>
    </rPh>
    <phoneticPr fontId="2"/>
  </si>
  <si>
    <t>地域福祉基金</t>
    <rPh sb="0" eb="2">
      <t>チイキ</t>
    </rPh>
    <rPh sb="2" eb="4">
      <t>フクシ</t>
    </rPh>
    <rPh sb="4" eb="6">
      <t>キキン</t>
    </rPh>
    <phoneticPr fontId="2"/>
  </si>
  <si>
    <t>ふるさと創生基金</t>
    <rPh sb="4" eb="6">
      <t>ソウセイ</t>
    </rPh>
    <rPh sb="6" eb="8">
      <t>キキン</t>
    </rPh>
    <phoneticPr fontId="2"/>
  </si>
  <si>
    <t>環境衛生施設整備基金</t>
    <rPh sb="0" eb="2">
      <t>カンキョウ</t>
    </rPh>
    <rPh sb="2" eb="4">
      <t>エイセイ</t>
    </rPh>
    <rPh sb="4" eb="6">
      <t>シセツ</t>
    </rPh>
    <rPh sb="6" eb="8">
      <t>セイビ</t>
    </rPh>
    <rPh sb="8" eb="10">
      <t>キキン</t>
    </rPh>
    <phoneticPr fontId="2"/>
  </si>
  <si>
    <t>-</t>
    <phoneticPr fontId="2"/>
  </si>
  <si>
    <t>まちづくり河内株式会社</t>
    <rPh sb="5" eb="7">
      <t>カワチ</t>
    </rPh>
    <rPh sb="7" eb="9">
      <t>カブシキ</t>
    </rPh>
    <rPh sb="9" eb="11">
      <t>カイシャ</t>
    </rPh>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</si>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</sst>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8" xfId="3" quotePrefix="1"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F2C1-4CC8-AD95-575DCA13E5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39382</c:v>
                </c:pt>
                <c:pt idx="1">
                  <c:v>66821</c:v>
                </c:pt>
                <c:pt idx="2">
                  <c:v>65943</c:v>
                </c:pt>
                <c:pt idx="3">
                  <c:v>138193</c:v>
                </c:pt>
                <c:pt idx="4">
                  <c:v>198957</c:v>
                </c:pt>
              </c:numCache>
            </c:numRef>
          </c:val>
          <c:smooth val="0"/>
          <c:extLst>
            <c:ext xmlns:c16="http://schemas.microsoft.com/office/drawing/2014/chart" uri="{C3380CC4-5D6E-409C-BE32-E72D297353CC}">
              <c16:uniqueId val="{00000001-F2C1-4CC8-AD95-575DCA13E5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15.05</c:v>
                </c:pt>
                <c:pt idx="1">
                  <c:v>11.56</c:v>
                </c:pt>
                <c:pt idx="2">
                  <c:v>12.9</c:v>
                </c:pt>
                <c:pt idx="3">
                  <c:v>14.99</c:v>
                </c:pt>
                <c:pt idx="4">
                  <c:v>11.12</c:v>
                </c:pt>
              </c:numCache>
            </c:numRef>
          </c:val>
          <c:extLst>
            <c:ext xmlns:c16="http://schemas.microsoft.com/office/drawing/2014/chart" uri="{C3380CC4-5D6E-409C-BE32-E72D297353CC}">
              <c16:uniqueId val="{00000000-A5A0-446E-8ADB-8FD1837880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8.5299999999999994</c:v>
                </c:pt>
                <c:pt idx="1">
                  <c:v>8.01</c:v>
                </c:pt>
                <c:pt idx="2">
                  <c:v>10.49</c:v>
                </c:pt>
                <c:pt idx="3">
                  <c:v>14.47</c:v>
                </c:pt>
                <c:pt idx="4">
                  <c:v>14.33</c:v>
                </c:pt>
              </c:numCache>
            </c:numRef>
          </c:val>
          <c:extLst>
            <c:ext xmlns:c16="http://schemas.microsoft.com/office/drawing/2014/chart" uri="{C3380CC4-5D6E-409C-BE32-E72D297353CC}">
              <c16:uniqueId val="{00000001-A5A0-446E-8ADB-8FD1837880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5.08</c:v>
                </c:pt>
                <c:pt idx="1">
                  <c:v>-2.57</c:v>
                </c:pt>
                <c:pt idx="2">
                  <c:v>5.0599999999999996</c:v>
                </c:pt>
                <c:pt idx="3">
                  <c:v>5.41</c:v>
                </c:pt>
                <c:pt idx="4">
                  <c:v>-3.71</c:v>
                </c:pt>
              </c:numCache>
            </c:numRef>
          </c:val>
          <c:smooth val="0"/>
          <c:extLst>
            <c:ext xmlns:c16="http://schemas.microsoft.com/office/drawing/2014/chart" uri="{C3380CC4-5D6E-409C-BE32-E72D297353CC}">
              <c16:uniqueId val="{00000002-A5A0-446E-8ADB-8FD1837880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1.32</c:v>
                </c:pt>
                <c:pt idx="2">
                  <c:v>#N/A</c:v>
                </c:pt>
                <c:pt idx="3">
                  <c:v>1.54</c:v>
                </c:pt>
                <c:pt idx="4">
                  <c:v>#N/A</c:v>
                </c:pt>
                <c:pt idx="5">
                  <c:v>1.44</c:v>
                </c:pt>
                <c:pt idx="6">
                  <c:v>#N/A</c:v>
                </c:pt>
                <c:pt idx="7">
                  <c:v>1.02</c:v>
                </c:pt>
                <c:pt idx="8">
                  <c:v>0</c:v>
                </c:pt>
                <c:pt idx="9">
                  <c:v>0</c:v>
                </c:pt>
              </c:numCache>
            </c:numRef>
          </c:val>
          <c:extLst>
            <c:ext xmlns:c16="http://schemas.microsoft.com/office/drawing/2014/chart" uri="{C3380CC4-5D6E-409C-BE32-E72D297353CC}">
              <c16:uniqueId val="{00000000-DEF8-4D86-AC16-5E0A8C4442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F8-4D86-AC16-5E0A8C4442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F8-4D86-AC16-5E0A8C44422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0.03</c:v>
                </c:pt>
                <c:pt idx="4">
                  <c:v>#N/A</c:v>
                </c:pt>
                <c:pt idx="5">
                  <c:v>0</c:v>
                </c:pt>
                <c:pt idx="6">
                  <c:v>#N/A</c:v>
                </c:pt>
                <c:pt idx="7">
                  <c:v>0.03</c:v>
                </c:pt>
                <c:pt idx="8">
                  <c:v>#N/A</c:v>
                </c:pt>
                <c:pt idx="9">
                  <c:v>0.05</c:v>
                </c:pt>
              </c:numCache>
            </c:numRef>
          </c:val>
          <c:extLst>
            <c:ext xmlns:c16="http://schemas.microsoft.com/office/drawing/2014/chart" uri="{C3380CC4-5D6E-409C-BE32-E72D297353CC}">
              <c16:uniqueId val="{00000003-DEF8-4D86-AC16-5E0A8C4442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0.22</c:v>
                </c:pt>
                <c:pt idx="4">
                  <c:v>#N/A</c:v>
                </c:pt>
                <c:pt idx="5">
                  <c:v>0.25</c:v>
                </c:pt>
                <c:pt idx="6">
                  <c:v>#N/A</c:v>
                </c:pt>
                <c:pt idx="7">
                  <c:v>0.26</c:v>
                </c:pt>
                <c:pt idx="8">
                  <c:v>#N/A</c:v>
                </c:pt>
                <c:pt idx="9">
                  <c:v>0.15</c:v>
                </c:pt>
              </c:numCache>
            </c:numRef>
          </c:val>
          <c:extLst>
            <c:ext xmlns:c16="http://schemas.microsoft.com/office/drawing/2014/chart" uri="{C3380CC4-5D6E-409C-BE32-E72D297353CC}">
              <c16:uniqueId val="{00000004-DEF8-4D86-AC16-5E0A8C44422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6.33</c:v>
                </c:pt>
                <c:pt idx="2">
                  <c:v>#N/A</c:v>
                </c:pt>
                <c:pt idx="3">
                  <c:v>7.34</c:v>
                </c:pt>
                <c:pt idx="4">
                  <c:v>#N/A</c:v>
                </c:pt>
                <c:pt idx="5">
                  <c:v>2</c:v>
                </c:pt>
                <c:pt idx="6">
                  <c:v>#N/A</c:v>
                </c:pt>
                <c:pt idx="7">
                  <c:v>1.71</c:v>
                </c:pt>
                <c:pt idx="8">
                  <c:v>#N/A</c:v>
                </c:pt>
                <c:pt idx="9">
                  <c:v>0.67</c:v>
                </c:pt>
              </c:numCache>
            </c:numRef>
          </c:val>
          <c:extLst>
            <c:ext xmlns:c16="http://schemas.microsoft.com/office/drawing/2014/chart" uri="{C3380CC4-5D6E-409C-BE32-E72D297353CC}">
              <c16:uniqueId val="{00000005-DEF8-4D86-AC16-5E0A8C44422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2.88</c:v>
                </c:pt>
              </c:numCache>
            </c:numRef>
          </c:val>
          <c:extLst>
            <c:ext xmlns:c16="http://schemas.microsoft.com/office/drawing/2014/chart" uri="{C3380CC4-5D6E-409C-BE32-E72D297353CC}">
              <c16:uniqueId val="{00000006-DEF8-4D86-AC16-5E0A8C4442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2.95</c:v>
                </c:pt>
                <c:pt idx="2">
                  <c:v>#N/A</c:v>
                </c:pt>
                <c:pt idx="3">
                  <c:v>2.8</c:v>
                </c:pt>
                <c:pt idx="4">
                  <c:v>#N/A</c:v>
                </c:pt>
                <c:pt idx="5">
                  <c:v>1.48</c:v>
                </c:pt>
                <c:pt idx="6">
                  <c:v>#N/A</c:v>
                </c:pt>
                <c:pt idx="7">
                  <c:v>3.82</c:v>
                </c:pt>
                <c:pt idx="8">
                  <c:v>#N/A</c:v>
                </c:pt>
                <c:pt idx="9">
                  <c:v>3.81</c:v>
                </c:pt>
              </c:numCache>
            </c:numRef>
          </c:val>
          <c:extLst>
            <c:ext xmlns:c16="http://schemas.microsoft.com/office/drawing/2014/chart" uri="{C3380CC4-5D6E-409C-BE32-E72D297353CC}">
              <c16:uniqueId val="{00000007-DEF8-4D86-AC16-5E0A8C4442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c:v>
                </c:pt>
                <c:pt idx="2">
                  <c:v>#N/A</c:v>
                </c:pt>
                <c:pt idx="3">
                  <c:v>6.92</c:v>
                </c:pt>
                <c:pt idx="4">
                  <c:v>#N/A</c:v>
                </c:pt>
                <c:pt idx="5">
                  <c:v>6.05</c:v>
                </c:pt>
                <c:pt idx="6">
                  <c:v>#N/A</c:v>
                </c:pt>
                <c:pt idx="7">
                  <c:v>6.12</c:v>
                </c:pt>
                <c:pt idx="8">
                  <c:v>#N/A</c:v>
                </c:pt>
                <c:pt idx="9">
                  <c:v>5.28</c:v>
                </c:pt>
              </c:numCache>
            </c:numRef>
          </c:val>
          <c:extLst>
            <c:ext xmlns:c16="http://schemas.microsoft.com/office/drawing/2014/chart" uri="{C3380CC4-5D6E-409C-BE32-E72D297353CC}">
              <c16:uniqueId val="{00000008-DEF8-4D86-AC16-5E0A8C4442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15.04</c:v>
                </c:pt>
                <c:pt idx="2">
                  <c:v>#N/A</c:v>
                </c:pt>
                <c:pt idx="3">
                  <c:v>11.56</c:v>
                </c:pt>
                <c:pt idx="4">
                  <c:v>#N/A</c:v>
                </c:pt>
                <c:pt idx="5">
                  <c:v>12.9</c:v>
                </c:pt>
                <c:pt idx="6">
                  <c:v>#N/A</c:v>
                </c:pt>
                <c:pt idx="7">
                  <c:v>14.98</c:v>
                </c:pt>
                <c:pt idx="8">
                  <c:v>#N/A</c:v>
                </c:pt>
                <c:pt idx="9">
                  <c:v>11.11</c:v>
                </c:pt>
              </c:numCache>
            </c:numRef>
          </c:val>
          <c:extLst>
            <c:ext xmlns:c16="http://schemas.microsoft.com/office/drawing/2014/chart" uri="{C3380CC4-5D6E-409C-BE32-E72D297353CC}">
              <c16:uniqueId val="{00000009-DEF8-4D86-AC16-5E0A8C4442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341</c:v>
                </c:pt>
                <c:pt idx="5">
                  <c:v>340</c:v>
                </c:pt>
                <c:pt idx="8">
                  <c:v>340</c:v>
                </c:pt>
                <c:pt idx="11">
                  <c:v>326</c:v>
                </c:pt>
                <c:pt idx="14">
                  <c:v>306</c:v>
                </c:pt>
              </c:numCache>
            </c:numRef>
          </c:val>
          <c:extLst>
            <c:ext xmlns:c16="http://schemas.microsoft.com/office/drawing/2014/chart" uri="{C3380CC4-5D6E-409C-BE32-E72D297353CC}">
              <c16:uniqueId val="{00000000-4332-498D-B8C9-7ADB64E3C3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32-498D-B8C9-7ADB64E3C3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2-4332-498D-B8C9-7ADB64E3C3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18</c:v>
                </c:pt>
                <c:pt idx="6">
                  <c:v>25</c:v>
                </c:pt>
                <c:pt idx="9">
                  <c:v>25</c:v>
                </c:pt>
                <c:pt idx="12">
                  <c:v>27</c:v>
                </c:pt>
              </c:numCache>
            </c:numRef>
          </c:val>
          <c:extLst>
            <c:ext xmlns:c16="http://schemas.microsoft.com/office/drawing/2014/chart" uri="{C3380CC4-5D6E-409C-BE32-E72D297353CC}">
              <c16:uniqueId val="{00000003-4332-498D-B8C9-7ADB64E3C3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c:v>
                </c:pt>
                <c:pt idx="3">
                  <c:v>190</c:v>
                </c:pt>
                <c:pt idx="6">
                  <c:v>170</c:v>
                </c:pt>
                <c:pt idx="9">
                  <c:v>172</c:v>
                </c:pt>
                <c:pt idx="12">
                  <c:v>166</c:v>
                </c:pt>
              </c:numCache>
            </c:numRef>
          </c:val>
          <c:extLst>
            <c:ext xmlns:c16="http://schemas.microsoft.com/office/drawing/2014/chart" uri="{C3380CC4-5D6E-409C-BE32-E72D297353CC}">
              <c16:uniqueId val="{00000004-4332-498D-B8C9-7ADB64E3C3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32-498D-B8C9-7ADB64E3C3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32-498D-B8C9-7ADB64E3C3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283</c:v>
                </c:pt>
                <c:pt idx="3">
                  <c:v>313</c:v>
                </c:pt>
                <c:pt idx="6">
                  <c:v>327</c:v>
                </c:pt>
                <c:pt idx="9">
                  <c:v>329</c:v>
                </c:pt>
                <c:pt idx="12">
                  <c:v>344</c:v>
                </c:pt>
              </c:numCache>
            </c:numRef>
          </c:val>
          <c:extLst>
            <c:ext xmlns:c16="http://schemas.microsoft.com/office/drawing/2014/chart" uri="{C3380CC4-5D6E-409C-BE32-E72D297353CC}">
              <c16:uniqueId val="{00000007-4332-498D-B8C9-7ADB64E3C3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c:v>
                </c:pt>
                <c:pt idx="2">
                  <c:v>#N/A</c:v>
                </c:pt>
                <c:pt idx="3">
                  <c:v>#N/A</c:v>
                </c:pt>
                <c:pt idx="4">
                  <c:v>183</c:v>
                </c:pt>
                <c:pt idx="5">
                  <c:v>#N/A</c:v>
                </c:pt>
                <c:pt idx="6">
                  <c:v>#N/A</c:v>
                </c:pt>
                <c:pt idx="7">
                  <c:v>184</c:v>
                </c:pt>
                <c:pt idx="8">
                  <c:v>#N/A</c:v>
                </c:pt>
                <c:pt idx="9">
                  <c:v>#N/A</c:v>
                </c:pt>
                <c:pt idx="10">
                  <c:v>201</c:v>
                </c:pt>
                <c:pt idx="11">
                  <c:v>#N/A</c:v>
                </c:pt>
                <c:pt idx="12">
                  <c:v>#N/A</c:v>
                </c:pt>
                <c:pt idx="13">
                  <c:v>231</c:v>
                </c:pt>
                <c:pt idx="14">
                  <c:v>#N/A</c:v>
                </c:pt>
              </c:numCache>
            </c:numRef>
          </c:val>
          <c:smooth val="0"/>
          <c:extLst>
            <c:ext xmlns:c16="http://schemas.microsoft.com/office/drawing/2014/chart" uri="{C3380CC4-5D6E-409C-BE32-E72D297353CC}">
              <c16:uniqueId val="{00000008-4332-498D-B8C9-7ADB64E3C3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3678</c:v>
                </c:pt>
                <c:pt idx="5">
                  <c:v>3653</c:v>
                </c:pt>
                <c:pt idx="8">
                  <c:v>3464</c:v>
                </c:pt>
                <c:pt idx="11">
                  <c:v>3653</c:v>
                </c:pt>
                <c:pt idx="14">
                  <c:v>4244</c:v>
                </c:pt>
              </c:numCache>
            </c:numRef>
          </c:val>
          <c:extLst>
            <c:ext xmlns:c16="http://schemas.microsoft.com/office/drawing/2014/chart" uri="{C3380CC4-5D6E-409C-BE32-E72D297353CC}">
              <c16:uniqueId val="{00000000-463A-4A7C-99A1-D3342C175D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c:v>
                </c:pt>
                <c:pt idx="5">
                  <c:v>45</c:v>
                </c:pt>
                <c:pt idx="8">
                  <c:v>41</c:v>
                </c:pt>
                <c:pt idx="11">
                  <c:v>35</c:v>
                </c:pt>
                <c:pt idx="14">
                  <c:v>20</c:v>
                </c:pt>
              </c:numCache>
            </c:numRef>
          </c:val>
          <c:extLst>
            <c:ext xmlns:c16="http://schemas.microsoft.com/office/drawing/2014/chart" uri="{C3380CC4-5D6E-409C-BE32-E72D297353CC}">
              <c16:uniqueId val="{00000001-463A-4A7C-99A1-D3342C175D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2440</c:v>
                </c:pt>
                <c:pt idx="5">
                  <c:v>2977</c:v>
                </c:pt>
                <c:pt idx="8">
                  <c:v>3569</c:v>
                </c:pt>
                <c:pt idx="11">
                  <c:v>3853</c:v>
                </c:pt>
                <c:pt idx="14">
                  <c:v>4110</c:v>
                </c:pt>
              </c:numCache>
            </c:numRef>
          </c:val>
          <c:extLst>
            <c:ext xmlns:c16="http://schemas.microsoft.com/office/drawing/2014/chart" uri="{C3380CC4-5D6E-409C-BE32-E72D297353CC}">
              <c16:uniqueId val="{00000002-463A-4A7C-99A1-D3342C175D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3A-4A7C-99A1-D3342C175D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3A-4A7C-99A1-D3342C175D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c:v>
                </c:pt>
                <c:pt idx="6">
                  <c:v>0</c:v>
                </c:pt>
                <c:pt idx="9">
                  <c:v>0</c:v>
                </c:pt>
                <c:pt idx="12">
                  <c:v>6</c:v>
                </c:pt>
              </c:numCache>
            </c:numRef>
          </c:val>
          <c:extLst>
            <c:ext xmlns:c16="http://schemas.microsoft.com/office/drawing/2014/chart" uri="{C3380CC4-5D6E-409C-BE32-E72D297353CC}">
              <c16:uniqueId val="{00000005-463A-4A7C-99A1-D3342C175D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905</c:v>
                </c:pt>
                <c:pt idx="3">
                  <c:v>974</c:v>
                </c:pt>
                <c:pt idx="6">
                  <c:v>960</c:v>
                </c:pt>
                <c:pt idx="9">
                  <c:v>936</c:v>
                </c:pt>
                <c:pt idx="12">
                  <c:v>926</c:v>
                </c:pt>
              </c:numCache>
            </c:numRef>
          </c:val>
          <c:extLst>
            <c:ext xmlns:c16="http://schemas.microsoft.com/office/drawing/2014/chart" uri="{C3380CC4-5D6E-409C-BE32-E72D297353CC}">
              <c16:uniqueId val="{00000006-463A-4A7C-99A1-D3342C175D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153</c:v>
                </c:pt>
                <c:pt idx="3">
                  <c:v>211</c:v>
                </c:pt>
                <c:pt idx="6">
                  <c:v>194</c:v>
                </c:pt>
                <c:pt idx="9">
                  <c:v>181</c:v>
                </c:pt>
                <c:pt idx="12">
                  <c:v>166</c:v>
                </c:pt>
              </c:numCache>
            </c:numRef>
          </c:val>
          <c:extLst>
            <c:ext xmlns:c16="http://schemas.microsoft.com/office/drawing/2014/chart" uri="{C3380CC4-5D6E-409C-BE32-E72D297353CC}">
              <c16:uniqueId val="{00000007-463A-4A7C-99A1-D3342C175D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1609</c:v>
                </c:pt>
                <c:pt idx="3">
                  <c:v>1465</c:v>
                </c:pt>
                <c:pt idx="6">
                  <c:v>1326</c:v>
                </c:pt>
                <c:pt idx="9">
                  <c:v>1194</c:v>
                </c:pt>
                <c:pt idx="12">
                  <c:v>1078</c:v>
                </c:pt>
              </c:numCache>
            </c:numRef>
          </c:val>
          <c:extLst>
            <c:ext xmlns:c16="http://schemas.microsoft.com/office/drawing/2014/chart" uri="{C3380CC4-5D6E-409C-BE32-E72D297353CC}">
              <c16:uniqueId val="{00000008-463A-4A7C-99A1-D3342C175D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9-463A-4A7C-99A1-D3342C175D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3879</c:v>
                </c:pt>
                <c:pt idx="3">
                  <c:v>3893</c:v>
                </c:pt>
                <c:pt idx="6">
                  <c:v>3737</c:v>
                </c:pt>
                <c:pt idx="9">
                  <c:v>4179</c:v>
                </c:pt>
                <c:pt idx="12">
                  <c:v>5136</c:v>
                </c:pt>
              </c:numCache>
            </c:numRef>
          </c:val>
          <c:extLst>
            <c:ext xmlns:c16="http://schemas.microsoft.com/office/drawing/2014/chart" uri="{C3380CC4-5D6E-409C-BE32-E72D297353CC}">
              <c16:uniqueId val="{0000000A-463A-4A7C-99A1-D3342C175D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3A-4A7C-99A1-D3342C175D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351</c:v>
                </c:pt>
                <c:pt idx="1">
                  <c:v>471</c:v>
                </c:pt>
                <c:pt idx="2">
                  <c:v>471</c:v>
                </c:pt>
              </c:numCache>
            </c:numRef>
          </c:val>
          <c:extLst>
            <c:ext xmlns:c16="http://schemas.microsoft.com/office/drawing/2014/chart" uri="{C3380CC4-5D6E-409C-BE32-E72D297353CC}">
              <c16:uniqueId val="{00000000-3955-44C3-B157-68D2F9B0E0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479</c:v>
                </c:pt>
                <c:pt idx="1">
                  <c:v>679</c:v>
                </c:pt>
                <c:pt idx="2">
                  <c:v>682</c:v>
                </c:pt>
              </c:numCache>
            </c:numRef>
          </c:val>
          <c:extLst>
            <c:ext xmlns:c16="http://schemas.microsoft.com/office/drawing/2014/chart" uri="{C3380CC4-5D6E-409C-BE32-E72D297353CC}">
              <c16:uniqueId val="{00000001-3955-44C3-B157-68D2F9B0E0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2229</c:v>
                </c:pt>
                <c:pt idx="1">
                  <c:v>2215</c:v>
                </c:pt>
                <c:pt idx="2">
                  <c:v>2402</c:v>
                </c:pt>
              </c:numCache>
            </c:numRef>
          </c:val>
          <c:extLst>
            <c:ext xmlns:c16="http://schemas.microsoft.com/office/drawing/2014/chart" uri="{C3380CC4-5D6E-409C-BE32-E72D297353CC}">
              <c16:uniqueId val="{00000002-3955-44C3-B157-68D2F9B0E0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7,953
7,782
44.30
6,974,456
6,584,093
365,573
3,288,363
5,135,512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人口減少や全国平均を上回る高齢化率（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41.5</a:t>
          </a:r>
          <a:r>
            <a:rPr kumimoji="1" lang="ja-JP" altLang="ja-JP" sz="1100">
              <a:solidFill>
                <a:schemeClr val="dk1"/>
              </a:solidFill>
              <a:effectLst/>
              <a:latin typeface="+mn-lt"/>
              <a:ea typeface="+mn-ea"/>
              <a:cs typeface="+mn-cs"/>
            </a:rPr>
            <a:t>％）に加え、町内に中心となる産業がないこと等により財政基盤が弱いが、類似団体平均（</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同ポイントとなっている。新行政改革大綱に基づく定員適正化や給与・手当</a:t>
          </a:r>
          <a:r>
            <a:rPr kumimoji="1" lang="ja-JP" altLang="en-US" sz="1100">
              <a:solidFill>
                <a:schemeClr val="dk1"/>
              </a:solidFill>
              <a:effectLst/>
              <a:latin typeface="+mn-lt"/>
              <a:ea typeface="+mn-ea"/>
              <a:cs typeface="+mn-cs"/>
            </a:rPr>
            <a:t>など人件費の</a:t>
          </a:r>
          <a:r>
            <a:rPr kumimoji="1" lang="ja-JP" altLang="ja-JP" sz="1100">
              <a:solidFill>
                <a:schemeClr val="dk1"/>
              </a:solidFill>
              <a:effectLst/>
              <a:latin typeface="+mn-lt"/>
              <a:ea typeface="+mn-ea"/>
              <a:cs typeface="+mn-cs"/>
            </a:rPr>
            <a:t>適正化、また民間委託の推進や業務委託等の見直しなど歳出全般にわたる徹底的な見直しを実施するとともに、確実な歳入確保のため、税務主管課における滞納整理事務の強化など、財政の健全化を図る。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72269</xdr:rowOff>
    </xdr:to>
    <xdr:cxnSp macro="">
      <xdr:nvCxnSpPr>
        <xdr:cNvPr id="76" name="直線コネクタ 75"/>
        <xdr:cNvCxnSpPr/>
      </xdr:nvCxnSpPr>
      <xdr:spPr>
        <a:xfrm>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92" name="テキスト ボックス 91"/>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昨年より臨時財政対策債が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）減少したこと、および</a:t>
          </a:r>
          <a:r>
            <a:rPr kumimoji="1" lang="ja-JP" altLang="en-US" sz="1100">
              <a:solidFill>
                <a:schemeClr val="dk1"/>
              </a:solidFill>
              <a:effectLst/>
              <a:latin typeface="+mn-lt"/>
              <a:ea typeface="+mn-ea"/>
              <a:cs typeface="+mn-cs"/>
            </a:rPr>
            <a:t>下水道事業法適化に伴う繰出金</a:t>
          </a:r>
          <a:r>
            <a:rPr kumimoji="1" lang="ja-JP" altLang="ja-JP" sz="1100">
              <a:solidFill>
                <a:schemeClr val="dk1"/>
              </a:solidFill>
              <a:effectLst/>
              <a:latin typeface="+mn-lt"/>
              <a:ea typeface="+mn-ea"/>
              <a:cs typeface="+mn-cs"/>
            </a:rPr>
            <a:t>などをはじめとした補助費等が</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）増加したことなどにより、経常収支比率は前年度（</a:t>
          </a:r>
          <a:r>
            <a:rPr kumimoji="1" lang="en-US" altLang="ja-JP" sz="1100">
              <a:solidFill>
                <a:schemeClr val="dk1"/>
              </a:solidFill>
              <a:effectLst/>
              <a:latin typeface="+mn-lt"/>
              <a:ea typeface="+mn-ea"/>
              <a:cs typeface="+mn-cs"/>
            </a:rPr>
            <a:t>92.6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ポイント増加し、類似団体平均（</a:t>
          </a:r>
          <a:r>
            <a:rPr kumimoji="1" lang="en-US" altLang="ja-JP" sz="1100">
              <a:solidFill>
                <a:schemeClr val="dk1"/>
              </a:solidFill>
              <a:effectLst/>
              <a:latin typeface="+mn-lt"/>
              <a:ea typeface="+mn-ea"/>
              <a:cs typeface="+mn-cs"/>
            </a:rPr>
            <a:t>87.3</a:t>
          </a:r>
          <a:r>
            <a:rPr kumimoji="1" lang="ja-JP" altLang="ja-JP" sz="1100">
              <a:solidFill>
                <a:schemeClr val="dk1"/>
              </a:solidFill>
              <a:effectLst/>
              <a:latin typeface="+mn-lt"/>
              <a:ea typeface="+mn-ea"/>
              <a:cs typeface="+mn-cs"/>
            </a:rPr>
            <a:t>％）を上回ることとなった。</a:t>
          </a:r>
          <a:endParaRPr lang="ja-JP" altLang="ja-JP" sz="1400">
            <a:effectLst/>
          </a:endParaRPr>
        </a:p>
        <a:p>
          <a:r>
            <a:rPr kumimoji="1" lang="ja-JP" altLang="ja-JP" sz="1100">
              <a:solidFill>
                <a:schemeClr val="dk1"/>
              </a:solidFill>
              <a:effectLst/>
              <a:latin typeface="+mn-lt"/>
              <a:ea typeface="+mn-ea"/>
              <a:cs typeface="+mn-cs"/>
            </a:rPr>
            <a:t>　今後も町税をはじめとした経常一般財源の伸び悩みが予測されることから、収納率の向上を図るとともに、事務・事業の見直しなど徹底した経常経費の削減に努める。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52494</xdr:rowOff>
    </xdr:to>
    <xdr:cxnSp macro="">
      <xdr:nvCxnSpPr>
        <xdr:cNvPr id="133" name="直線コネクタ 132"/>
        <xdr:cNvCxnSpPr/>
      </xdr:nvCxnSpPr>
      <xdr:spPr>
        <a:xfrm>
          <a:off x="4114800" y="1064619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62</xdr:row>
      <xdr:rowOff>16298</xdr:rowOff>
    </xdr:to>
    <xdr:cxnSp macro="">
      <xdr:nvCxnSpPr>
        <xdr:cNvPr id="136" name="直線コネクタ 135"/>
        <xdr:cNvCxnSpPr/>
      </xdr:nvCxnSpPr>
      <xdr:spPr>
        <a:xfrm>
          <a:off x="3225800" y="1046522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61</xdr:row>
      <xdr:rowOff>6773</xdr:rowOff>
    </xdr:to>
    <xdr:cxnSp macro="">
      <xdr:nvCxnSpPr>
        <xdr:cNvPr id="139" name="直線コネクタ 138"/>
        <xdr:cNvCxnSpPr/>
      </xdr:nvCxnSpPr>
      <xdr:spPr>
        <a:xfrm>
          <a:off x="2336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61</xdr:row>
      <xdr:rowOff>40957</xdr:rowOff>
    </xdr:to>
    <xdr:cxnSp macro="">
      <xdr:nvCxnSpPr>
        <xdr:cNvPr id="142" name="直線コネクタ 141"/>
        <xdr:cNvCxnSpPr/>
      </xdr:nvCxnSpPr>
      <xdr:spPr>
        <a:xfrm flipV="1">
          <a:off x="1447800" y="10416963"/>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2" name="楕円 151"/>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145221</xdr:rowOff>
    </xdr:from>
    <xdr:ext cx="762000" cy="259045"/>
    <xdr:sp macro="" textlink="">
      <xdr:nvSpPr>
        <xdr:cNvPr id="153"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4" name="楕円 153"/>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51875</xdr:rowOff>
    </xdr:from>
    <xdr:ext cx="736600" cy="259045"/>
    <xdr:sp macro="" textlink="">
      <xdr:nvSpPr>
        <xdr:cNvPr id="155" name="テキスト ボックス 154"/>
        <xdr:cNvSpPr txBox="1"/>
      </xdr:nvSpPr>
      <xdr:spPr>
        <a:xfrm>
          <a:off x="3733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6" name="楕円 155"/>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7" name="テキスト ボックス 156"/>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8" name="楕円 157"/>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9" name="テキスト ボックス 158"/>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161607</xdr:rowOff>
    </xdr:from>
    <xdr:to>
      <xdr:col>7</xdr:col>
      <xdr:colOff>31750</xdr:colOff>
      <xdr:row>61</xdr:row>
      <xdr:rowOff>91757</xdr:rowOff>
    </xdr:to>
    <xdr:sp macro="" textlink="">
      <xdr:nvSpPr>
        <xdr:cNvPr id="160" name="楕円 159"/>
        <xdr:cNvSpPr/>
      </xdr:nvSpPr>
      <xdr:spPr>
        <a:xfrm>
          <a:off x="1397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101934</xdr:rowOff>
    </xdr:from>
    <xdr:ext cx="762000" cy="259045"/>
    <xdr:sp macro="" textlink="">
      <xdr:nvSpPr>
        <xdr:cNvPr id="161" name="テキスト ボックス 160"/>
        <xdr:cNvSpPr txBox="1"/>
      </xdr:nvSpPr>
      <xdr:spPr>
        <a:xfrm>
          <a:off x="1066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303,125</a:t>
          </a:r>
          <a:r>
            <a:rPr kumimoji="1" lang="ja-JP" altLang="ja-JP" sz="1100">
              <a:solidFill>
                <a:schemeClr val="dk1"/>
              </a:solidFill>
              <a:effectLst/>
              <a:latin typeface="+mn-lt"/>
              <a:ea typeface="+mn-ea"/>
              <a:cs typeface="+mn-cs"/>
            </a:rPr>
            <a:t>円）を下回っているものの、全国平均（</a:t>
          </a:r>
          <a:r>
            <a:rPr kumimoji="1" lang="en-US" altLang="ja-JP" sz="1100">
              <a:solidFill>
                <a:schemeClr val="dk1"/>
              </a:solidFill>
              <a:effectLst/>
              <a:latin typeface="+mn-lt"/>
              <a:ea typeface="+mn-ea"/>
              <a:cs typeface="+mn-cs"/>
            </a:rPr>
            <a:t>158,103</a:t>
          </a:r>
          <a:r>
            <a:rPr kumimoji="1" lang="ja-JP" altLang="ja-JP" sz="1100">
              <a:solidFill>
                <a:schemeClr val="dk1"/>
              </a:solidFill>
              <a:effectLst/>
              <a:latin typeface="+mn-lt"/>
              <a:ea typeface="+mn-ea"/>
              <a:cs typeface="+mn-cs"/>
            </a:rPr>
            <a:t>円）を大きく上回っているのは、主に人件費が要因となっている。</a:t>
          </a:r>
          <a:r>
            <a:rPr kumimoji="1" lang="ja-JP" altLang="en-US" sz="1100">
              <a:solidFill>
                <a:schemeClr val="dk1"/>
              </a:solidFill>
              <a:effectLst/>
              <a:latin typeface="+mn-lt"/>
              <a:ea typeface="+mn-ea"/>
              <a:cs typeface="+mn-cs"/>
            </a:rPr>
            <a:t>一般職給料、期末勤勉手当の増や認定こども園や給食調理施設を直営で行っており会計年度任用職員が多いため</a:t>
          </a:r>
          <a:r>
            <a:rPr kumimoji="1" lang="ja-JP" altLang="ja-JP" sz="1100">
              <a:solidFill>
                <a:schemeClr val="dk1"/>
              </a:solidFill>
              <a:effectLst/>
              <a:latin typeface="+mn-lt"/>
              <a:ea typeface="+mn-ea"/>
              <a:cs typeface="+mn-cs"/>
            </a:rPr>
            <a:t>である。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、認定こども園統合</a:t>
          </a:r>
          <a:r>
            <a:rPr kumimoji="1" lang="ja-JP" altLang="en-US" sz="1100">
              <a:solidFill>
                <a:schemeClr val="dk1"/>
              </a:solidFill>
              <a:effectLst/>
              <a:latin typeface="+mn-lt"/>
              <a:ea typeface="+mn-ea"/>
              <a:cs typeface="+mn-cs"/>
            </a:rPr>
            <a:t>が完了し、給食調理施設など民間への業務委託を進めるとともに、</a:t>
          </a:r>
          <a:r>
            <a:rPr kumimoji="1" lang="ja-JP" altLang="ja-JP" sz="1100">
              <a:solidFill>
                <a:schemeClr val="dk1"/>
              </a:solidFill>
              <a:effectLst/>
              <a:latin typeface="+mn-lt"/>
              <a:ea typeface="+mn-ea"/>
              <a:cs typeface="+mn-cs"/>
            </a:rPr>
            <a:t>新行政改革大綱に基づく定員適正化や給与・手当の適正化など、経常経費の削減に努める。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70030</xdr:rowOff>
    </xdr:from>
    <xdr:to>
      <xdr:col>23</xdr:col>
      <xdr:colOff>133350</xdr:colOff>
      <xdr:row>81</xdr:row>
      <xdr:rowOff>85289</xdr:rowOff>
    </xdr:to>
    <xdr:cxnSp macro="">
      <xdr:nvCxnSpPr>
        <xdr:cNvPr id="195" name="直線コネクタ 194"/>
        <xdr:cNvCxnSpPr/>
      </xdr:nvCxnSpPr>
      <xdr:spPr>
        <a:xfrm>
          <a:off x="4114800" y="13957480"/>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62407</xdr:rowOff>
    </xdr:from>
    <xdr:to>
      <xdr:col>19</xdr:col>
      <xdr:colOff>133350</xdr:colOff>
      <xdr:row>81</xdr:row>
      <xdr:rowOff>70030</xdr:rowOff>
    </xdr:to>
    <xdr:cxnSp macro="">
      <xdr:nvCxnSpPr>
        <xdr:cNvPr id="198" name="直線コネクタ 197"/>
        <xdr:cNvCxnSpPr/>
      </xdr:nvCxnSpPr>
      <xdr:spPr>
        <a:xfrm>
          <a:off x="3225800" y="13949857"/>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52462</xdr:rowOff>
    </xdr:from>
    <xdr:to>
      <xdr:col>15</xdr:col>
      <xdr:colOff>82550</xdr:colOff>
      <xdr:row>81</xdr:row>
      <xdr:rowOff>62407</xdr:rowOff>
    </xdr:to>
    <xdr:cxnSp macro="">
      <xdr:nvCxnSpPr>
        <xdr:cNvPr id="201" name="直線コネクタ 200"/>
        <xdr:cNvCxnSpPr/>
      </xdr:nvCxnSpPr>
      <xdr:spPr>
        <a:xfrm>
          <a:off x="2336800" y="1393991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43076</xdr:rowOff>
    </xdr:from>
    <xdr:to>
      <xdr:col>11</xdr:col>
      <xdr:colOff>31750</xdr:colOff>
      <xdr:row>81</xdr:row>
      <xdr:rowOff>52462</xdr:rowOff>
    </xdr:to>
    <xdr:cxnSp macro="">
      <xdr:nvCxnSpPr>
        <xdr:cNvPr id="204" name="直線コネクタ 203"/>
        <xdr:cNvCxnSpPr/>
      </xdr:nvCxnSpPr>
      <xdr:spPr>
        <a:xfrm>
          <a:off x="1447800" y="13930526"/>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34489</xdr:rowOff>
    </xdr:from>
    <xdr:to>
      <xdr:col>23</xdr:col>
      <xdr:colOff>184150</xdr:colOff>
      <xdr:row>81</xdr:row>
      <xdr:rowOff>136089</xdr:rowOff>
    </xdr:to>
    <xdr:sp macro="" textlink="">
      <xdr:nvSpPr>
        <xdr:cNvPr id="214" name="楕円 213"/>
        <xdr:cNvSpPr/>
      </xdr:nvSpPr>
      <xdr:spPr>
        <a:xfrm>
          <a:off x="4902200" y="13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127216</xdr:rowOff>
    </xdr:from>
    <xdr:ext cx="762000" cy="259045"/>
    <xdr:sp macro="" textlink="">
      <xdr:nvSpPr>
        <xdr:cNvPr id="215" name="人件費・物件費等の状況該当値テキスト"/>
        <xdr:cNvSpPr txBox="1"/>
      </xdr:nvSpPr>
      <xdr:spPr>
        <a:xfrm>
          <a:off x="5041900" y="1384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19230</xdr:rowOff>
    </xdr:from>
    <xdr:to>
      <xdr:col>19</xdr:col>
      <xdr:colOff>184150</xdr:colOff>
      <xdr:row>81</xdr:row>
      <xdr:rowOff>120830</xdr:rowOff>
    </xdr:to>
    <xdr:sp macro="" textlink="">
      <xdr:nvSpPr>
        <xdr:cNvPr id="216" name="楕円 215"/>
        <xdr:cNvSpPr/>
      </xdr:nvSpPr>
      <xdr:spPr>
        <a:xfrm>
          <a:off x="4064000" y="139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131007</xdr:rowOff>
    </xdr:from>
    <xdr:ext cx="736600" cy="259045"/>
    <xdr:sp macro="" textlink="">
      <xdr:nvSpPr>
        <xdr:cNvPr id="217" name="テキスト ボックス 216"/>
        <xdr:cNvSpPr txBox="1"/>
      </xdr:nvSpPr>
      <xdr:spPr>
        <a:xfrm>
          <a:off x="3733800" y="1367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11607</xdr:rowOff>
    </xdr:from>
    <xdr:to>
      <xdr:col>15</xdr:col>
      <xdr:colOff>133350</xdr:colOff>
      <xdr:row>81</xdr:row>
      <xdr:rowOff>113207</xdr:rowOff>
    </xdr:to>
    <xdr:sp macro="" textlink="">
      <xdr:nvSpPr>
        <xdr:cNvPr id="218" name="楕円 217"/>
        <xdr:cNvSpPr/>
      </xdr:nvSpPr>
      <xdr:spPr>
        <a:xfrm>
          <a:off x="3175000" y="138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123384</xdr:rowOff>
    </xdr:from>
    <xdr:ext cx="762000" cy="259045"/>
    <xdr:sp macro="" textlink="">
      <xdr:nvSpPr>
        <xdr:cNvPr id="219" name="テキスト ボックス 218"/>
        <xdr:cNvSpPr txBox="1"/>
      </xdr:nvSpPr>
      <xdr:spPr>
        <a:xfrm>
          <a:off x="2844800" y="136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1662</xdr:rowOff>
    </xdr:from>
    <xdr:to>
      <xdr:col>11</xdr:col>
      <xdr:colOff>82550</xdr:colOff>
      <xdr:row>81</xdr:row>
      <xdr:rowOff>103262</xdr:rowOff>
    </xdr:to>
    <xdr:sp macro="" textlink="">
      <xdr:nvSpPr>
        <xdr:cNvPr id="220" name="楕円 219"/>
        <xdr:cNvSpPr/>
      </xdr:nvSpPr>
      <xdr:spPr>
        <a:xfrm>
          <a:off x="2286000" y="138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113439</xdr:rowOff>
    </xdr:from>
    <xdr:ext cx="762000" cy="259045"/>
    <xdr:sp macro="" textlink="">
      <xdr:nvSpPr>
        <xdr:cNvPr id="221" name="テキスト ボックス 220"/>
        <xdr:cNvSpPr txBox="1"/>
      </xdr:nvSpPr>
      <xdr:spPr>
        <a:xfrm>
          <a:off x="1955800" y="136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163726</xdr:rowOff>
    </xdr:from>
    <xdr:to>
      <xdr:col>7</xdr:col>
      <xdr:colOff>31750</xdr:colOff>
      <xdr:row>81</xdr:row>
      <xdr:rowOff>93876</xdr:rowOff>
    </xdr:to>
    <xdr:sp macro="" textlink="">
      <xdr:nvSpPr>
        <xdr:cNvPr id="222" name="楕円 221"/>
        <xdr:cNvSpPr/>
      </xdr:nvSpPr>
      <xdr:spPr>
        <a:xfrm>
          <a:off x="1397000" y="138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104053</xdr:rowOff>
    </xdr:from>
    <xdr:ext cx="762000" cy="259045"/>
    <xdr:sp macro="" textlink="">
      <xdr:nvSpPr>
        <xdr:cNvPr id="223" name="テキスト ボックス 222"/>
        <xdr:cNvSpPr txBox="1"/>
      </xdr:nvSpPr>
      <xdr:spPr>
        <a:xfrm>
          <a:off x="1066800" y="1364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引き続き類似団体平均（</a:t>
          </a:r>
          <a:r>
            <a:rPr kumimoji="1" lang="en-US" altLang="ja-JP" sz="1100">
              <a:solidFill>
                <a:schemeClr val="dk1"/>
              </a:solidFill>
              <a:effectLst/>
              <a:latin typeface="+mn-lt"/>
              <a:ea typeface="+mn-ea"/>
              <a:cs typeface="+mn-cs"/>
            </a:rPr>
            <a:t>96.2</a:t>
          </a:r>
          <a:r>
            <a:rPr kumimoji="1" lang="ja-JP" altLang="ja-JP" sz="1100">
              <a:solidFill>
                <a:schemeClr val="dk1"/>
              </a:solidFill>
              <a:effectLst/>
              <a:latin typeface="+mn-lt"/>
              <a:ea typeface="+mn-ea"/>
              <a:cs typeface="+mn-cs"/>
            </a:rPr>
            <a:t>％）及び全国町村平均（</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％）を下回っている。今後も民間給与等に留意しながら、適正な給与水準に努める。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109361</xdr:rowOff>
    </xdr:to>
    <xdr:cxnSp macro="">
      <xdr:nvCxnSpPr>
        <xdr:cNvPr id="257" name="直線コネクタ 256"/>
        <xdr:cNvCxnSpPr/>
      </xdr:nvCxnSpPr>
      <xdr:spPr>
        <a:xfrm>
          <a:off x="16179800" y="144709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109361</xdr:rowOff>
    </xdr:to>
    <xdr:cxnSp macro="">
      <xdr:nvCxnSpPr>
        <xdr:cNvPr id="260" name="直線コネクタ 259"/>
        <xdr:cNvCxnSpPr/>
      </xdr:nvCxnSpPr>
      <xdr:spPr>
        <a:xfrm flipV="1">
          <a:off x="15290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109361</xdr:rowOff>
    </xdr:to>
    <xdr:cxnSp macro="">
      <xdr:nvCxnSpPr>
        <xdr:cNvPr id="263" name="直線コネクタ 262"/>
        <xdr:cNvCxnSpPr/>
      </xdr:nvCxnSpPr>
      <xdr:spPr>
        <a:xfrm>
          <a:off x="14401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109361</xdr:rowOff>
    </xdr:to>
    <xdr:cxnSp macro="">
      <xdr:nvCxnSpPr>
        <xdr:cNvPr id="266" name="直線コネクタ 265"/>
        <xdr:cNvCxnSpPr/>
      </xdr:nvCxnSpPr>
      <xdr:spPr>
        <a:xfrm flipV="1">
          <a:off x="13512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6" name="楕円 275"/>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7"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9" name="テキスト ボックス 278"/>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0" name="楕円 279"/>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1" name="テキスト ボックス 280"/>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5" name="テキスト ボックス 284"/>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14.02</a:t>
          </a:r>
          <a:r>
            <a:rPr kumimoji="1" lang="ja-JP" altLang="ja-JP" sz="1100">
              <a:solidFill>
                <a:schemeClr val="dk1"/>
              </a:solidFill>
              <a:effectLst/>
              <a:latin typeface="+mn-lt"/>
              <a:ea typeface="+mn-ea"/>
              <a:cs typeface="+mn-cs"/>
            </a:rPr>
            <a:t>人）より下回っている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人）と比べると大きく上回っている。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現在、新行政改革大綱に基づき、定員適正化を推進しており、この目標を実現するため、事務事業の見直し、組織機構の再編による合理化、直営で行っている給食調理施設など民間への業務委託を進める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民間機能</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有効的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職員定数の抑制</a:t>
          </a:r>
          <a:r>
            <a:rPr kumimoji="1" lang="ja-JP" altLang="en-US" sz="1100">
              <a:solidFill>
                <a:schemeClr val="dk1"/>
              </a:solidFill>
              <a:effectLst/>
              <a:latin typeface="+mn-lt"/>
              <a:ea typeface="+mn-ea"/>
              <a:cs typeface="+mn-cs"/>
            </a:rPr>
            <a:t>を図り、適切な定員管理に努める。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64612</xdr:rowOff>
    </xdr:from>
    <xdr:to>
      <xdr:col>81</xdr:col>
      <xdr:colOff>44450</xdr:colOff>
      <xdr:row>60</xdr:row>
      <xdr:rowOff>82709</xdr:rowOff>
    </xdr:to>
    <xdr:cxnSp macro="">
      <xdr:nvCxnSpPr>
        <xdr:cNvPr id="316" name="直線コネクタ 315"/>
        <xdr:cNvCxnSpPr/>
      </xdr:nvCxnSpPr>
      <xdr:spPr>
        <a:xfrm>
          <a:off x="16179800" y="1035161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29623</xdr:rowOff>
    </xdr:from>
    <xdr:to>
      <xdr:col>77</xdr:col>
      <xdr:colOff>44450</xdr:colOff>
      <xdr:row>60</xdr:row>
      <xdr:rowOff>64612</xdr:rowOff>
    </xdr:to>
    <xdr:cxnSp macro="">
      <xdr:nvCxnSpPr>
        <xdr:cNvPr id="319" name="直線コネクタ 318"/>
        <xdr:cNvCxnSpPr/>
      </xdr:nvCxnSpPr>
      <xdr:spPr>
        <a:xfrm>
          <a:off x="15290800" y="10316623"/>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11525</xdr:rowOff>
    </xdr:from>
    <xdr:to>
      <xdr:col>72</xdr:col>
      <xdr:colOff>203200</xdr:colOff>
      <xdr:row>60</xdr:row>
      <xdr:rowOff>29623</xdr:rowOff>
    </xdr:to>
    <xdr:cxnSp macro="">
      <xdr:nvCxnSpPr>
        <xdr:cNvPr id="322" name="直線コネクタ 321"/>
        <xdr:cNvCxnSpPr/>
      </xdr:nvCxnSpPr>
      <xdr:spPr>
        <a:xfrm>
          <a:off x="14401800" y="1029852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161861</xdr:rowOff>
    </xdr:from>
    <xdr:to>
      <xdr:col>68</xdr:col>
      <xdr:colOff>152400</xdr:colOff>
      <xdr:row>60</xdr:row>
      <xdr:rowOff>11525</xdr:rowOff>
    </xdr:to>
    <xdr:cxnSp macro="">
      <xdr:nvCxnSpPr>
        <xdr:cNvPr id="325" name="直線コネクタ 324"/>
        <xdr:cNvCxnSpPr/>
      </xdr:nvCxnSpPr>
      <xdr:spPr>
        <a:xfrm>
          <a:off x="13512800" y="1027741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31909</xdr:rowOff>
    </xdr:from>
    <xdr:to>
      <xdr:col>81</xdr:col>
      <xdr:colOff>95250</xdr:colOff>
      <xdr:row>60</xdr:row>
      <xdr:rowOff>133509</xdr:rowOff>
    </xdr:to>
    <xdr:sp macro="" textlink="">
      <xdr:nvSpPr>
        <xdr:cNvPr id="335" name="楕円 334"/>
        <xdr:cNvSpPr/>
      </xdr:nvSpPr>
      <xdr:spPr>
        <a:xfrm>
          <a:off x="16967200" y="103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48436</xdr:rowOff>
    </xdr:from>
    <xdr:ext cx="762000" cy="259045"/>
    <xdr:sp macro="" textlink="">
      <xdr:nvSpPr>
        <xdr:cNvPr id="336" name="定員管理の状況該当値テキスト"/>
        <xdr:cNvSpPr txBox="1"/>
      </xdr:nvSpPr>
      <xdr:spPr>
        <a:xfrm>
          <a:off x="17106900" y="101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13812</xdr:rowOff>
    </xdr:from>
    <xdr:to>
      <xdr:col>77</xdr:col>
      <xdr:colOff>95250</xdr:colOff>
      <xdr:row>60</xdr:row>
      <xdr:rowOff>115412</xdr:rowOff>
    </xdr:to>
    <xdr:sp macro="" textlink="">
      <xdr:nvSpPr>
        <xdr:cNvPr id="337" name="楕円 336"/>
        <xdr:cNvSpPr/>
      </xdr:nvSpPr>
      <xdr:spPr>
        <a:xfrm>
          <a:off x="16129000" y="103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125589</xdr:rowOff>
    </xdr:from>
    <xdr:ext cx="736600" cy="259045"/>
    <xdr:sp macro="" textlink="">
      <xdr:nvSpPr>
        <xdr:cNvPr id="338" name="テキスト ボックス 337"/>
        <xdr:cNvSpPr txBox="1"/>
      </xdr:nvSpPr>
      <xdr:spPr>
        <a:xfrm>
          <a:off x="15798800" y="1006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150273</xdr:rowOff>
    </xdr:from>
    <xdr:to>
      <xdr:col>73</xdr:col>
      <xdr:colOff>44450</xdr:colOff>
      <xdr:row>60</xdr:row>
      <xdr:rowOff>80423</xdr:rowOff>
    </xdr:to>
    <xdr:sp macro="" textlink="">
      <xdr:nvSpPr>
        <xdr:cNvPr id="339" name="楕円 338"/>
        <xdr:cNvSpPr/>
      </xdr:nvSpPr>
      <xdr:spPr>
        <a:xfrm>
          <a:off x="15240000" y="102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90600</xdr:rowOff>
    </xdr:from>
    <xdr:ext cx="762000" cy="259045"/>
    <xdr:sp macro="" textlink="">
      <xdr:nvSpPr>
        <xdr:cNvPr id="340" name="テキスト ボックス 339"/>
        <xdr:cNvSpPr txBox="1"/>
      </xdr:nvSpPr>
      <xdr:spPr>
        <a:xfrm>
          <a:off x="14909800" y="10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132175</xdr:rowOff>
    </xdr:from>
    <xdr:to>
      <xdr:col>68</xdr:col>
      <xdr:colOff>203200</xdr:colOff>
      <xdr:row>60</xdr:row>
      <xdr:rowOff>62325</xdr:rowOff>
    </xdr:to>
    <xdr:sp macro="" textlink="">
      <xdr:nvSpPr>
        <xdr:cNvPr id="341" name="楕円 340"/>
        <xdr:cNvSpPr/>
      </xdr:nvSpPr>
      <xdr:spPr>
        <a:xfrm>
          <a:off x="14351000" y="102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72502</xdr:rowOff>
    </xdr:from>
    <xdr:ext cx="762000" cy="259045"/>
    <xdr:sp macro="" textlink="">
      <xdr:nvSpPr>
        <xdr:cNvPr id="342" name="テキスト ボックス 341"/>
        <xdr:cNvSpPr txBox="1"/>
      </xdr:nvSpPr>
      <xdr:spPr>
        <a:xfrm>
          <a:off x="14020800" y="100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111061</xdr:rowOff>
    </xdr:from>
    <xdr:to>
      <xdr:col>64</xdr:col>
      <xdr:colOff>152400</xdr:colOff>
      <xdr:row>60</xdr:row>
      <xdr:rowOff>41211</xdr:rowOff>
    </xdr:to>
    <xdr:sp macro="" textlink="">
      <xdr:nvSpPr>
        <xdr:cNvPr id="343" name="楕円 342"/>
        <xdr:cNvSpPr/>
      </xdr:nvSpPr>
      <xdr:spPr>
        <a:xfrm>
          <a:off x="13462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51388</xdr:rowOff>
    </xdr:from>
    <xdr:ext cx="762000" cy="259045"/>
    <xdr:sp macro="" textlink="">
      <xdr:nvSpPr>
        <xdr:cNvPr id="344" name="テキスト ボックス 343"/>
        <xdr:cNvSpPr txBox="1"/>
      </xdr:nvSpPr>
      <xdr:spPr>
        <a:xfrm>
          <a:off x="13131800" y="99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一般単独事業債（緊急防災・減災事業債）</a:t>
          </a:r>
          <a:r>
            <a:rPr lang="ja-JP" altLang="ja-JP" sz="1100">
              <a:solidFill>
                <a:schemeClr val="dk1"/>
              </a:solidFill>
              <a:effectLst/>
              <a:latin typeface="+mn-lt"/>
              <a:ea typeface="+mn-ea"/>
              <a:cs typeface="+mn-cs"/>
            </a:rPr>
            <a:t>の償還が始まったことによる公債費充当一般財源の増</a:t>
          </a:r>
          <a:r>
            <a:rPr kumimoji="1" lang="ja-JP" altLang="ja-JP" sz="1100">
              <a:solidFill>
                <a:schemeClr val="dk1"/>
              </a:solidFill>
              <a:effectLst/>
              <a:latin typeface="+mn-lt"/>
              <a:ea typeface="+mn-ea"/>
              <a:cs typeface="+mn-cs"/>
            </a:rPr>
            <a:t>により、前年度に比べて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ポイント上昇したが、類似団体平均（</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5" name="直線コネクタ 374"/>
        <xdr:cNvCxnSpPr/>
      </xdr:nvCxnSpPr>
      <xdr:spPr>
        <a:xfrm>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23114</xdr:rowOff>
    </xdr:to>
    <xdr:cxnSp macro="">
      <xdr:nvCxnSpPr>
        <xdr:cNvPr id="378" name="直線コネクタ 377"/>
        <xdr:cNvCxnSpPr/>
      </xdr:nvCxnSpPr>
      <xdr:spPr>
        <a:xfrm>
          <a:off x="15290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18288</xdr:rowOff>
    </xdr:to>
    <xdr:cxnSp macro="">
      <xdr:nvCxnSpPr>
        <xdr:cNvPr id="381" name="直線コネクタ 380"/>
        <xdr:cNvCxnSpPr/>
      </xdr:nvCxnSpPr>
      <xdr:spPr>
        <a:xfrm>
          <a:off x="14401800" y="703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3810</xdr:rowOff>
    </xdr:to>
    <xdr:cxnSp macro="">
      <xdr:nvCxnSpPr>
        <xdr:cNvPr id="384" name="直線コネクタ 383"/>
        <xdr:cNvCxnSpPr/>
      </xdr:nvCxnSpPr>
      <xdr:spPr>
        <a:xfrm>
          <a:off x="13512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4" name="楕円 393"/>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5"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6" name="楕円 395"/>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97" name="テキスト ボックス 39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8" name="楕円 397"/>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399" name="テキスト ボックス 398"/>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0" name="楕円 39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1" name="テキスト ボックス 40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2" name="楕円 401"/>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3" name="テキスト ボックス 402"/>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年度も引き続き</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％となっている。主な要因は、</a:t>
          </a:r>
          <a:r>
            <a:rPr kumimoji="1" lang="ja-JP" altLang="en-US" sz="1100">
              <a:solidFill>
                <a:schemeClr val="dk1"/>
              </a:solidFill>
              <a:effectLst/>
              <a:latin typeface="+mn-lt"/>
              <a:ea typeface="+mn-ea"/>
              <a:cs typeface="+mn-cs"/>
            </a:rPr>
            <a:t>新庁舎整備基金</a:t>
          </a:r>
          <a:r>
            <a:rPr kumimoji="1" lang="ja-JP" altLang="ja-JP" sz="1100">
              <a:solidFill>
                <a:schemeClr val="dk1"/>
              </a:solidFill>
              <a:effectLst/>
              <a:latin typeface="+mn-lt"/>
              <a:ea typeface="+mn-ea"/>
              <a:cs typeface="+mn-cs"/>
            </a:rPr>
            <a:t>等への積立による充当可能基金の増によるものである。今後も後世への負担を少しでも軽減するよう、新規事業の実施等について総点検し、</a:t>
          </a:r>
          <a:r>
            <a:rPr kumimoji="1" lang="ja-JP" altLang="en-US" sz="1100">
              <a:solidFill>
                <a:schemeClr val="dk1"/>
              </a:solidFill>
              <a:effectLst/>
              <a:latin typeface="+mn-lt"/>
              <a:ea typeface="+mn-ea"/>
              <a:cs typeface="+mn-cs"/>
            </a:rPr>
            <a:t>実施にあたっては過疎対策事業債など地方交付税算入の対象となる借入金等を活用する等引き続き</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27577</xdr:rowOff>
    </xdr:from>
    <xdr:to>
      <xdr:col>64</xdr:col>
      <xdr:colOff>152400</xdr:colOff>
      <xdr:row>14</xdr:row>
      <xdr:rowOff>129177</xdr:rowOff>
    </xdr:to>
    <xdr:sp macro="" textlink="">
      <xdr:nvSpPr>
        <xdr:cNvPr id="454" name="楕円 453"/>
        <xdr:cNvSpPr/>
      </xdr:nvSpPr>
      <xdr:spPr>
        <a:xfrm>
          <a:off x="13462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113954</xdr:rowOff>
    </xdr:from>
    <xdr:ext cx="762000" cy="259045"/>
    <xdr:sp macro="" textlink="">
      <xdr:nvSpPr>
        <xdr:cNvPr id="455" name="テキスト ボックス 454"/>
        <xdr:cNvSpPr txBox="1"/>
      </xdr:nvSpPr>
      <xdr:spPr>
        <a:xfrm>
          <a:off x="13131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7,953
7,782
44.30
6,974,456
6,584,093
365,573
3,288,363
5,135,512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認定</a:t>
          </a:r>
          <a:r>
            <a:rPr kumimoji="1" lang="ja-JP" altLang="ja-JP" sz="1100">
              <a:solidFill>
                <a:schemeClr val="dk1"/>
              </a:solidFill>
              <a:effectLst/>
              <a:latin typeface="+mn-lt"/>
              <a:ea typeface="+mn-ea"/>
              <a:cs typeface="+mn-cs"/>
            </a:rPr>
            <a:t>こども園</a:t>
          </a:r>
          <a:r>
            <a:rPr kumimoji="1" lang="ja-JP" altLang="en-US" sz="1100">
              <a:solidFill>
                <a:schemeClr val="dk1"/>
              </a:solidFill>
              <a:effectLst/>
              <a:latin typeface="+mn-lt"/>
              <a:ea typeface="+mn-ea"/>
              <a:cs typeface="+mn-cs"/>
            </a:rPr>
            <a:t>や給食調理施設を直営で行っていることから</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％）を上回っている。このようななか、</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認定こども園の統合</a:t>
          </a:r>
          <a:r>
            <a:rPr kumimoji="1" lang="ja-JP" altLang="en-US" sz="1100">
              <a:solidFill>
                <a:schemeClr val="dk1"/>
              </a:solidFill>
              <a:effectLst/>
              <a:latin typeface="+mn-lt"/>
              <a:ea typeface="+mn-ea"/>
              <a:cs typeface="+mn-cs"/>
            </a:rPr>
            <a:t>が完了し、</a:t>
          </a:r>
          <a:r>
            <a:rPr kumimoji="1" lang="ja-JP" altLang="ja-JP" sz="1100">
              <a:solidFill>
                <a:schemeClr val="dk1"/>
              </a:solidFill>
              <a:effectLst/>
              <a:latin typeface="+mn-lt"/>
              <a:ea typeface="+mn-ea"/>
              <a:cs typeface="+mn-cs"/>
            </a:rPr>
            <a:t>新行政改革大綱に基づいた定員適正化を推進している。この目標を実現するため、組織機構の再編による合理化、</a:t>
          </a:r>
          <a:r>
            <a:rPr kumimoji="1" lang="ja-JP" altLang="en-US" sz="1100">
              <a:solidFill>
                <a:schemeClr val="dk1"/>
              </a:solidFill>
              <a:effectLst/>
              <a:latin typeface="+mn-lt"/>
              <a:ea typeface="+mn-ea"/>
              <a:cs typeface="+mn-cs"/>
            </a:rPr>
            <a:t>給食調理施設などの民間への業務委託を進める等</a:t>
          </a:r>
          <a:r>
            <a:rPr kumimoji="1" lang="ja-JP" altLang="ja-JP" sz="1100">
              <a:solidFill>
                <a:schemeClr val="dk1"/>
              </a:solidFill>
              <a:effectLst/>
              <a:latin typeface="+mn-lt"/>
              <a:ea typeface="+mn-ea"/>
              <a:cs typeface="+mn-cs"/>
            </a:rPr>
            <a:t>民間機能の有効的な活用など人件費の削減に努める。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127000</xdr:rowOff>
    </xdr:to>
    <xdr:cxnSp macro="">
      <xdr:nvCxnSpPr>
        <xdr:cNvPr id="64" name="直線コネクタ 63"/>
        <xdr:cNvCxnSpPr/>
      </xdr:nvCxnSpPr>
      <xdr:spPr>
        <a:xfrm>
          <a:off x="3987800" y="65460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30988</xdr:rowOff>
    </xdr:to>
    <xdr:cxnSp macro="">
      <xdr:nvCxnSpPr>
        <xdr:cNvPr id="67" name="直線コネクタ 66"/>
        <xdr:cNvCxnSpPr/>
      </xdr:nvCxnSpPr>
      <xdr:spPr>
        <a:xfrm>
          <a:off x="3098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120142</xdr:rowOff>
    </xdr:to>
    <xdr:cxnSp macro="">
      <xdr:nvCxnSpPr>
        <xdr:cNvPr id="70" name="直線コネクタ 69"/>
        <xdr:cNvCxnSpPr/>
      </xdr:nvCxnSpPr>
      <xdr:spPr>
        <a:xfrm flipV="1">
          <a:off x="2209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161290</xdr:rowOff>
    </xdr:to>
    <xdr:cxnSp macro="">
      <xdr:nvCxnSpPr>
        <xdr:cNvPr id="73" name="直線コネクタ 72"/>
        <xdr:cNvCxnSpPr/>
      </xdr:nvCxnSpPr>
      <xdr:spPr>
        <a:xfrm flipV="1">
          <a:off x="1320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％）を下回っている。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こども園人材派遣業務や庁内</a:t>
          </a:r>
          <a:r>
            <a:rPr kumimoji="1" lang="en-US" altLang="ja-JP" sz="1100">
              <a:solidFill>
                <a:schemeClr val="dk1"/>
              </a:solidFill>
              <a:effectLst/>
              <a:latin typeface="+mn-lt"/>
              <a:ea typeface="+mn-ea"/>
              <a:cs typeface="+mn-cs"/>
            </a:rPr>
            <a:t>LAN</a:t>
          </a:r>
          <a:r>
            <a:rPr kumimoji="1" lang="ja-JP" altLang="en-US" sz="1100">
              <a:solidFill>
                <a:schemeClr val="dk1"/>
              </a:solidFill>
              <a:effectLst/>
              <a:latin typeface="+mn-lt"/>
              <a:ea typeface="+mn-ea"/>
              <a:cs typeface="+mn-cs"/>
            </a:rPr>
            <a:t>関係サーバ機器保守委託などの委託業務の減</a:t>
          </a:r>
          <a:r>
            <a:rPr kumimoji="1" lang="ja-JP" altLang="ja-JP" sz="1100">
              <a:solidFill>
                <a:schemeClr val="dk1"/>
              </a:solidFill>
              <a:effectLst/>
              <a:latin typeface="+mn-lt"/>
              <a:ea typeface="+mn-ea"/>
              <a:cs typeface="+mn-cs"/>
            </a:rPr>
            <a:t>によるものである。</a:t>
          </a:r>
          <a:r>
            <a:rPr kumimoji="0" lang="ja-JP" altLang="en-US" sz="1100">
              <a:solidFill>
                <a:schemeClr val="dk1"/>
              </a:solidFill>
              <a:effectLst/>
              <a:latin typeface="+mn-lt"/>
              <a:ea typeface="+mn-ea"/>
              <a:cs typeface="+mn-cs"/>
            </a:rPr>
            <a:t>　　　</a:t>
          </a:r>
          <a:endParaRPr kumimoji="0"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今後も引き続き効率的な委託業務の実施など、物件費全体の削減を</a:t>
          </a:r>
          <a:r>
            <a:rPr kumimoji="1" lang="ja-JP" altLang="en-US" sz="1100">
              <a:solidFill>
                <a:schemeClr val="dk1"/>
              </a:solidFill>
              <a:effectLst/>
              <a:latin typeface="+mn-lt"/>
              <a:ea typeface="+mn-ea"/>
              <a:cs typeface="+mn-cs"/>
            </a:rPr>
            <a:t>推進していく。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153670</xdr:rowOff>
    </xdr:to>
    <xdr:cxnSp macro="">
      <xdr:nvCxnSpPr>
        <xdr:cNvPr id="125" name="直線コネクタ 124"/>
        <xdr:cNvCxnSpPr/>
      </xdr:nvCxnSpPr>
      <xdr:spPr>
        <a:xfrm flipV="1">
          <a:off x="15671800" y="267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153670</xdr:rowOff>
    </xdr:to>
    <xdr:cxnSp macro="">
      <xdr:nvCxnSpPr>
        <xdr:cNvPr id="128" name="直線コネクタ 127"/>
        <xdr:cNvCxnSpPr/>
      </xdr:nvCxnSpPr>
      <xdr:spPr>
        <a:xfrm>
          <a:off x="14782800" y="263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1" name="直線コネクタ 130"/>
        <xdr:cNvCxnSpPr/>
      </xdr:nvCxnSpPr>
      <xdr:spPr>
        <a:xfrm flipV="1">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161290</xdr:rowOff>
    </xdr:to>
    <xdr:cxnSp macro="">
      <xdr:nvCxnSpPr>
        <xdr:cNvPr id="134" name="直線コネクタ 133"/>
        <xdr:cNvCxnSpPr/>
      </xdr:nvCxnSpPr>
      <xdr:spPr>
        <a:xfrm flipV="1">
          <a:off x="13004800" y="264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4" name="楕円 143"/>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5"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3" name="テキスト ボックス 152"/>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ポイント上回っている。扶助費全体では前年度（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横ばいとなっている。</a:t>
          </a:r>
          <a:endParaRPr lang="ja-JP" altLang="ja-JP" sz="1400">
            <a:effectLst/>
          </a:endParaRPr>
        </a:p>
        <a:p>
          <a:r>
            <a:rPr kumimoji="1" lang="ja-JP" altLang="ja-JP" sz="1100">
              <a:solidFill>
                <a:schemeClr val="dk1"/>
              </a:solidFill>
              <a:effectLst/>
              <a:latin typeface="+mn-lt"/>
              <a:ea typeface="+mn-ea"/>
              <a:cs typeface="+mn-cs"/>
            </a:rPr>
            <a:t>　今後は、少子高齢化の進行に伴い社会保障関連費の増加が見込まれるため、資格審査等の適正化や各種手当への独自加算等の見直しを進めていく事で、財政を圧迫する上昇傾向に歯止めをかけるよう努める。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146050</xdr:rowOff>
    </xdr:to>
    <xdr:cxnSp macro="">
      <xdr:nvCxnSpPr>
        <xdr:cNvPr id="185" name="直線コネクタ 184"/>
        <xdr:cNvCxnSpPr/>
      </xdr:nvCxnSpPr>
      <xdr:spPr>
        <a:xfrm>
          <a:off x="3987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127000</xdr:rowOff>
    </xdr:to>
    <xdr:cxnSp macro="">
      <xdr:nvCxnSpPr>
        <xdr:cNvPr id="188" name="直線コネクタ 187"/>
        <xdr:cNvCxnSpPr/>
      </xdr:nvCxnSpPr>
      <xdr:spPr>
        <a:xfrm>
          <a:off x="3098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127000</xdr:rowOff>
    </xdr:to>
    <xdr:cxnSp macro="">
      <xdr:nvCxnSpPr>
        <xdr:cNvPr id="191" name="直線コネクタ 190"/>
        <xdr:cNvCxnSpPr/>
      </xdr:nvCxnSpPr>
      <xdr:spPr>
        <a:xfrm>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146050</xdr:rowOff>
    </xdr:to>
    <xdr:cxnSp macro="">
      <xdr:nvCxnSpPr>
        <xdr:cNvPr id="194" name="直線コネクタ 193"/>
        <xdr:cNvCxnSpPr/>
      </xdr:nvCxnSpPr>
      <xdr:spPr>
        <a:xfrm flipV="1">
          <a:off x="1320800" y="9823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1" name="テキスト ボックス 210"/>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2" name="楕円 211"/>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3" name="テキスト ボックス 212"/>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その他に係る経常収支比率は、類似団体平均（</a:t>
          </a:r>
          <a:r>
            <a:rPr kumimoji="1" lang="en-US" altLang="ja-JP" sz="1050">
              <a:solidFill>
                <a:schemeClr val="dk1"/>
              </a:solidFill>
              <a:effectLst/>
              <a:latin typeface="+mn-lt"/>
              <a:ea typeface="+mn-ea"/>
              <a:cs typeface="+mn-cs"/>
            </a:rPr>
            <a:t>12.4</a:t>
          </a:r>
          <a:r>
            <a:rPr kumimoji="1" lang="ja-JP" altLang="ja-JP" sz="1050">
              <a:solidFill>
                <a:schemeClr val="dk1"/>
              </a:solidFill>
              <a:effectLst/>
              <a:latin typeface="+mn-lt"/>
              <a:ea typeface="+mn-ea"/>
              <a:cs typeface="+mn-cs"/>
            </a:rPr>
            <a:t>％）を上回っている</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前年度と比較すると</a:t>
          </a:r>
          <a:r>
            <a:rPr kumimoji="1" lang="en-US" altLang="ja-JP" sz="1050">
              <a:solidFill>
                <a:schemeClr val="dk1"/>
              </a:solidFill>
              <a:effectLst/>
              <a:latin typeface="+mn-lt"/>
              <a:ea typeface="+mn-ea"/>
              <a:cs typeface="+mn-cs"/>
            </a:rPr>
            <a:t>4.6</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した。主な要因は、下水道事業法適化に伴う繰出金</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補助費等</a:t>
          </a:r>
          <a:r>
            <a:rPr kumimoji="1" lang="ja-JP" altLang="en-US" sz="1050">
              <a:solidFill>
                <a:schemeClr val="dk1"/>
              </a:solidFill>
              <a:effectLst/>
              <a:latin typeface="+mn-lt"/>
              <a:ea typeface="+mn-ea"/>
              <a:cs typeface="+mn-cs"/>
            </a:rPr>
            <a:t>に計上されたことによるためである。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今後は、</a:t>
          </a:r>
          <a:r>
            <a:rPr kumimoji="1" lang="ja-JP" altLang="en-US" sz="1050">
              <a:solidFill>
                <a:schemeClr val="dk1"/>
              </a:solidFill>
              <a:effectLst/>
              <a:latin typeface="+mn-lt"/>
              <a:ea typeface="+mn-ea"/>
              <a:cs typeface="+mn-cs"/>
            </a:rPr>
            <a:t>さらなる</a:t>
          </a:r>
          <a:r>
            <a:rPr kumimoji="1" lang="ja-JP" altLang="ja-JP" sz="1050">
              <a:solidFill>
                <a:schemeClr val="dk1"/>
              </a:solidFill>
              <a:effectLst/>
              <a:latin typeface="+mn-lt"/>
              <a:ea typeface="+mn-ea"/>
              <a:cs typeface="+mn-cs"/>
            </a:rPr>
            <a:t>高齢化の進展に伴い介護保険特別会計、後期高齢者医療特別会計への繰出金が、ますます大きな負担となることが危惧されるため、国民健康保険特別会計も含め、保険税の適正化を図るなど普通会計の負担額を減らしていくよう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60</xdr:row>
      <xdr:rowOff>1815</xdr:rowOff>
    </xdr:to>
    <xdr:cxnSp macro="">
      <xdr:nvCxnSpPr>
        <xdr:cNvPr id="248" name="直線コネクタ 247"/>
        <xdr:cNvCxnSpPr/>
      </xdr:nvCxnSpPr>
      <xdr:spPr>
        <a:xfrm flipV="1">
          <a:off x="15671800" y="9788072"/>
          <a:ext cx="8382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60</xdr:row>
      <xdr:rowOff>1815</xdr:rowOff>
    </xdr:to>
    <xdr:cxnSp macro="">
      <xdr:nvCxnSpPr>
        <xdr:cNvPr id="251" name="直線コネクタ 250"/>
        <xdr:cNvCxnSpPr/>
      </xdr:nvCxnSpPr>
      <xdr:spPr>
        <a:xfrm>
          <a:off x="14782800" y="10201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86178</xdr:rowOff>
    </xdr:to>
    <xdr:cxnSp macro="">
      <xdr:nvCxnSpPr>
        <xdr:cNvPr id="254" name="直線コネクタ 253"/>
        <xdr:cNvCxnSpPr/>
      </xdr:nvCxnSpPr>
      <xdr:spPr>
        <a:xfrm>
          <a:off x="13893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60</xdr:row>
      <xdr:rowOff>88900</xdr:rowOff>
    </xdr:to>
    <xdr:cxnSp macro="">
      <xdr:nvCxnSpPr>
        <xdr:cNvPr id="257" name="直線コネクタ 256"/>
        <xdr:cNvCxnSpPr/>
      </xdr:nvCxnSpPr>
      <xdr:spPr>
        <a:xfrm flipV="1">
          <a:off x="13004800" y="10114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7" name="楕円 266"/>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68"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122465</xdr:rowOff>
    </xdr:from>
    <xdr:to>
      <xdr:col>78</xdr:col>
      <xdr:colOff>120650</xdr:colOff>
      <xdr:row>60</xdr:row>
      <xdr:rowOff>52615</xdr:rowOff>
    </xdr:to>
    <xdr:sp macro="" textlink="">
      <xdr:nvSpPr>
        <xdr:cNvPr id="269" name="楕円 268"/>
        <xdr:cNvSpPr/>
      </xdr:nvSpPr>
      <xdr:spPr>
        <a:xfrm>
          <a:off x="15621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37392</xdr:rowOff>
    </xdr:from>
    <xdr:ext cx="736600" cy="259045"/>
    <xdr:sp macro="" textlink="">
      <xdr:nvSpPr>
        <xdr:cNvPr id="270" name="テキスト ボックス 269"/>
        <xdr:cNvSpPr txBox="1"/>
      </xdr:nvSpPr>
      <xdr:spPr>
        <a:xfrm>
          <a:off x="15290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1" name="楕円 270"/>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2" name="テキスト ボックス 271"/>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3" name="楕円 272"/>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4" name="テキスト ボックス 273"/>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5" name="楕円 274"/>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6" name="テキスト ボックス 275"/>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ポイント悪化した。主な要因は、下水道事業法適化に伴う繰出金などをはじめとした補助費等が増加したことによるためである。</a:t>
          </a:r>
          <a:endParaRPr lang="ja-JP" altLang="ja-JP" sz="1400">
            <a:effectLst/>
          </a:endParaRPr>
        </a:p>
        <a:p>
          <a:r>
            <a:rPr kumimoji="1" lang="ja-JP" altLang="ja-JP" sz="1100">
              <a:solidFill>
                <a:schemeClr val="dk1"/>
              </a:solidFill>
              <a:effectLst/>
              <a:latin typeface="+mn-lt"/>
              <a:ea typeface="+mn-ea"/>
              <a:cs typeface="+mn-cs"/>
            </a:rPr>
            <a:t>　現在、補助費等の増を抑制するため、新行政改革大綱において単独補助金の見直しを課題としており、補助金の整理合理化を</a:t>
          </a:r>
          <a:r>
            <a:rPr kumimoji="1" lang="ja-JP" altLang="en-US" sz="1100">
              <a:solidFill>
                <a:schemeClr val="dk1"/>
              </a:solidFill>
              <a:effectLst/>
              <a:latin typeface="+mn-lt"/>
              <a:ea typeface="+mn-ea"/>
              <a:cs typeface="+mn-cs"/>
            </a:rPr>
            <a:t>推進している。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40</xdr:row>
      <xdr:rowOff>53848</xdr:rowOff>
    </xdr:to>
    <xdr:cxnSp macro="">
      <xdr:nvCxnSpPr>
        <xdr:cNvPr id="306" name="直線コネクタ 305"/>
        <xdr:cNvCxnSpPr/>
      </xdr:nvCxnSpPr>
      <xdr:spPr>
        <a:xfrm>
          <a:off x="15671800" y="670610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39</xdr:row>
      <xdr:rowOff>19558</xdr:rowOff>
    </xdr:to>
    <xdr:cxnSp macro="">
      <xdr:nvCxnSpPr>
        <xdr:cNvPr id="309" name="直線コネクタ 308"/>
        <xdr:cNvCxnSpPr/>
      </xdr:nvCxnSpPr>
      <xdr:spPr>
        <a:xfrm>
          <a:off x="14782800" y="649579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152146</xdr:rowOff>
    </xdr:to>
    <xdr:cxnSp macro="">
      <xdr:nvCxnSpPr>
        <xdr:cNvPr id="312" name="直線コネクタ 311"/>
        <xdr:cNvCxnSpPr/>
      </xdr:nvCxnSpPr>
      <xdr:spPr>
        <a:xfrm>
          <a:off x="13893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106426</xdr:rowOff>
    </xdr:to>
    <xdr:cxnSp macro="">
      <xdr:nvCxnSpPr>
        <xdr:cNvPr id="315" name="直線コネクタ 314"/>
        <xdr:cNvCxnSpPr/>
      </xdr:nvCxnSpPr>
      <xdr:spPr>
        <a:xfrm>
          <a:off x="13004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xdr:rowOff>
    </xdr:from>
    <xdr:to>
      <xdr:col>82</xdr:col>
      <xdr:colOff>158750</xdr:colOff>
      <xdr:row>40</xdr:row>
      <xdr:rowOff>104648</xdr:rowOff>
    </xdr:to>
    <xdr:sp macro="" textlink="">
      <xdr:nvSpPr>
        <xdr:cNvPr id="325" name="楕円 324"/>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83075</xdr:rowOff>
    </xdr:from>
    <xdr:ext cx="762000" cy="259045"/>
    <xdr:sp macro="" textlink="">
      <xdr:nvSpPr>
        <xdr:cNvPr id="326" name="補助費等該当値テキスト"/>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7" name="楕円 326"/>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8" name="テキスト ボックス 327"/>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9" name="楕円 328"/>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0" name="テキスト ボックス 329"/>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1" name="楕円 330"/>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2" name="テキスト ボックス 331"/>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3" name="楕円 332"/>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4" name="テキスト ボックス 33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従来からの起債抑制策により、類似団体平均（</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％）を大きく下回っている。前年度と比較すると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ポイント増加したが、この要因としては平成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年度一般単独事業債（緊急防災・減災事業債）の償還が始まったことによるものである。</a:t>
          </a:r>
          <a:endParaRPr lang="ja-JP" altLang="ja-JP" sz="1400">
            <a:effectLst/>
          </a:endParaRPr>
        </a:p>
        <a:p>
          <a:r>
            <a:rPr kumimoji="1" lang="ja-JP" altLang="ja-JP" sz="1100">
              <a:solidFill>
                <a:schemeClr val="dk1"/>
              </a:solidFill>
              <a:effectLst/>
              <a:latin typeface="+mn-lt"/>
              <a:ea typeface="+mn-ea"/>
              <a:cs typeface="+mn-cs"/>
            </a:rPr>
            <a:t>　今後も将来的な負担に十分留意しつつ、過度に起債に依存することのない財政運営を行う。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39370</xdr:rowOff>
    </xdr:to>
    <xdr:cxnSp macro="">
      <xdr:nvCxnSpPr>
        <xdr:cNvPr id="366" name="直線コネクタ 365"/>
        <xdr:cNvCxnSpPr/>
      </xdr:nvCxnSpPr>
      <xdr:spPr>
        <a:xfrm>
          <a:off x="3987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24130</xdr:rowOff>
    </xdr:to>
    <xdr:cxnSp macro="">
      <xdr:nvCxnSpPr>
        <xdr:cNvPr id="369" name="直線コネクタ 368"/>
        <xdr:cNvCxnSpPr/>
      </xdr:nvCxnSpPr>
      <xdr:spPr>
        <a:xfrm>
          <a:off x="3098800" y="12871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12700</xdr:rowOff>
    </xdr:to>
    <xdr:cxnSp macro="">
      <xdr:nvCxnSpPr>
        <xdr:cNvPr id="372" name="直線コネクタ 371"/>
        <xdr:cNvCxnSpPr/>
      </xdr:nvCxnSpPr>
      <xdr:spPr>
        <a:xfrm>
          <a:off x="2209800" y="12844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74</xdr:row>
      <xdr:rowOff>161290</xdr:rowOff>
    </xdr:to>
    <xdr:cxnSp macro="">
      <xdr:nvCxnSpPr>
        <xdr:cNvPr id="375" name="直線コネクタ 374"/>
        <xdr:cNvCxnSpPr/>
      </xdr:nvCxnSpPr>
      <xdr:spPr>
        <a:xfrm flipV="1">
          <a:off x="1320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5" name="楕円 384"/>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6"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7" name="楕円 386"/>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8" name="テキスト ボックス 387"/>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89" name="楕円 388"/>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0" name="テキスト ボックス 389"/>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1" name="楕円 390"/>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2" name="テキスト ボックス 39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3" name="楕円 392"/>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4" name="テキスト ボックス 393"/>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a:t>
          </a:r>
          <a:r>
            <a:rPr kumimoji="1" lang="en-US" altLang="ja-JP" sz="1100">
              <a:solidFill>
                <a:schemeClr val="dk1"/>
              </a:solidFill>
              <a:effectLst/>
              <a:latin typeface="+mn-lt"/>
              <a:ea typeface="+mn-ea"/>
              <a:cs typeface="+mn-cs"/>
            </a:rPr>
            <a:t>71.6</a:t>
          </a:r>
          <a:r>
            <a:rPr kumimoji="1" lang="ja-JP" altLang="ja-JP" sz="1100">
              <a:solidFill>
                <a:schemeClr val="dk1"/>
              </a:solidFill>
              <a:effectLst/>
              <a:latin typeface="+mn-lt"/>
              <a:ea typeface="+mn-ea"/>
              <a:cs typeface="+mn-cs"/>
            </a:rPr>
            <a:t>％）を上回っている。要因としては、公立施設が多く、人件費の比率が高いことや、一部事務組合への高負担が挙げられる。今後は、新行政改革大綱に掲げる定員適正化等を推進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108713</xdr:rowOff>
    </xdr:to>
    <xdr:cxnSp macro="">
      <xdr:nvCxnSpPr>
        <xdr:cNvPr id="425" name="直線コネクタ 424"/>
        <xdr:cNvCxnSpPr/>
      </xdr:nvCxnSpPr>
      <xdr:spPr>
        <a:xfrm>
          <a:off x="15671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49276</xdr:rowOff>
    </xdr:from>
    <xdr:to>
      <xdr:col>78</xdr:col>
      <xdr:colOff>69850</xdr:colOff>
      <xdr:row>76</xdr:row>
      <xdr:rowOff>76708</xdr:rowOff>
    </xdr:to>
    <xdr:cxnSp macro="">
      <xdr:nvCxnSpPr>
        <xdr:cNvPr id="428" name="直線コネクタ 427"/>
        <xdr:cNvCxnSpPr/>
      </xdr:nvCxnSpPr>
      <xdr:spPr>
        <a:xfrm>
          <a:off x="14782800" y="12908026"/>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49276</xdr:rowOff>
    </xdr:to>
    <xdr:cxnSp macro="">
      <xdr:nvCxnSpPr>
        <xdr:cNvPr id="431" name="直線コネクタ 430"/>
        <xdr:cNvCxnSpPr/>
      </xdr:nvCxnSpPr>
      <xdr:spPr>
        <a:xfrm>
          <a:off x="13893800" y="128691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101854</xdr:rowOff>
    </xdr:to>
    <xdr:cxnSp macro="">
      <xdr:nvCxnSpPr>
        <xdr:cNvPr id="434" name="直線コネクタ 433"/>
        <xdr:cNvCxnSpPr/>
      </xdr:nvCxnSpPr>
      <xdr:spPr>
        <a:xfrm flipV="1">
          <a:off x="13004800" y="12869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4" name="楕円 443"/>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29990</xdr:rowOff>
    </xdr:from>
    <xdr:ext cx="762000" cy="259045"/>
    <xdr:sp macro="" textlink="">
      <xdr:nvSpPr>
        <xdr:cNvPr id="445" name="公債費以外該当値テキスト"/>
        <xdr:cNvSpPr txBox="1"/>
      </xdr:nvSpPr>
      <xdr:spPr>
        <a:xfrm>
          <a:off x="165989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6" name="楕円 445"/>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47" name="テキスト ボックス 446"/>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169926</xdr:rowOff>
    </xdr:from>
    <xdr:to>
      <xdr:col>74</xdr:col>
      <xdr:colOff>31750</xdr:colOff>
      <xdr:row>75</xdr:row>
      <xdr:rowOff>100076</xdr:rowOff>
    </xdr:to>
    <xdr:sp macro="" textlink="">
      <xdr:nvSpPr>
        <xdr:cNvPr id="448" name="楕円 447"/>
        <xdr:cNvSpPr/>
      </xdr:nvSpPr>
      <xdr:spPr>
        <a:xfrm>
          <a:off x="14732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84853</xdr:rowOff>
    </xdr:from>
    <xdr:ext cx="762000" cy="259045"/>
    <xdr:sp macro="" textlink="">
      <xdr:nvSpPr>
        <xdr:cNvPr id="449" name="テキスト ボックス 448"/>
        <xdr:cNvSpPr txBox="1"/>
      </xdr:nvSpPr>
      <xdr:spPr>
        <a:xfrm>
          <a:off x="14401800" y="129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0" name="楕円 449"/>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45991</xdr:rowOff>
    </xdr:from>
    <xdr:ext cx="762000" cy="259045"/>
    <xdr:sp macro="" textlink="">
      <xdr:nvSpPr>
        <xdr:cNvPr id="451" name="テキスト ボックス 450"/>
        <xdr:cNvSpPr txBox="1"/>
      </xdr:nvSpPr>
      <xdr:spPr>
        <a:xfrm>
          <a:off x="13512800" y="129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2" name="楕円 451"/>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53" name="テキスト ボックス 452"/>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25989</xdr:rowOff>
    </xdr:from>
    <xdr:to>
      <xdr:col>29</xdr:col>
      <xdr:colOff>127000</xdr:colOff>
      <xdr:row>18</xdr:row>
      <xdr:rowOff>121819</xdr:rowOff>
    </xdr:to>
    <xdr:cxnSp macro="">
      <xdr:nvCxnSpPr>
        <xdr:cNvPr id="50" name="直線コネクタ 49"/>
        <xdr:cNvCxnSpPr/>
      </xdr:nvCxnSpPr>
      <xdr:spPr bwMode="auto">
        <a:xfrm flipV="1">
          <a:off x="5003800" y="3159714"/>
          <a:ext cx="647700" cy="9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121819</xdr:rowOff>
    </xdr:from>
    <xdr:to>
      <xdr:col>26</xdr:col>
      <xdr:colOff>50800</xdr:colOff>
      <xdr:row>18</xdr:row>
      <xdr:rowOff>166144</xdr:rowOff>
    </xdr:to>
    <xdr:cxnSp macro="">
      <xdr:nvCxnSpPr>
        <xdr:cNvPr id="53" name="直線コネクタ 52"/>
        <xdr:cNvCxnSpPr/>
      </xdr:nvCxnSpPr>
      <xdr:spPr bwMode="auto">
        <a:xfrm flipV="1">
          <a:off x="4305300" y="3255544"/>
          <a:ext cx="698500" cy="4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166144</xdr:rowOff>
    </xdr:from>
    <xdr:to>
      <xdr:col>22</xdr:col>
      <xdr:colOff>114300</xdr:colOff>
      <xdr:row>19</xdr:row>
      <xdr:rowOff>13881</xdr:rowOff>
    </xdr:to>
    <xdr:cxnSp macro="">
      <xdr:nvCxnSpPr>
        <xdr:cNvPr id="56" name="直線コネクタ 55"/>
        <xdr:cNvCxnSpPr/>
      </xdr:nvCxnSpPr>
      <xdr:spPr bwMode="auto">
        <a:xfrm flipV="1">
          <a:off x="3606800" y="3299869"/>
          <a:ext cx="698500" cy="1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13881</xdr:rowOff>
    </xdr:from>
    <xdr:to>
      <xdr:col>18</xdr:col>
      <xdr:colOff>177800</xdr:colOff>
      <xdr:row>19</xdr:row>
      <xdr:rowOff>72715</xdr:rowOff>
    </xdr:to>
    <xdr:cxnSp macro="">
      <xdr:nvCxnSpPr>
        <xdr:cNvPr id="59" name="直線コネクタ 58"/>
        <xdr:cNvCxnSpPr/>
      </xdr:nvCxnSpPr>
      <xdr:spPr bwMode="auto">
        <a:xfrm flipV="1">
          <a:off x="2908300" y="3319056"/>
          <a:ext cx="698500" cy="5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146639</xdr:rowOff>
    </xdr:from>
    <xdr:to>
      <xdr:col>29</xdr:col>
      <xdr:colOff>177800</xdr:colOff>
      <xdr:row>18</xdr:row>
      <xdr:rowOff>76789</xdr:rowOff>
    </xdr:to>
    <xdr:sp macro="" textlink="">
      <xdr:nvSpPr>
        <xdr:cNvPr id="69" name="楕円 68"/>
        <xdr:cNvSpPr/>
      </xdr:nvSpPr>
      <xdr:spPr bwMode="auto">
        <a:xfrm>
          <a:off x="5600700" y="310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118716</xdr:rowOff>
    </xdr:from>
    <xdr:ext cx="762000" cy="259045"/>
    <xdr:sp macro="" textlink="">
      <xdr:nvSpPr>
        <xdr:cNvPr id="70" name="人口1人当たり決算額の推移該当値テキスト130"/>
        <xdr:cNvSpPr txBox="1"/>
      </xdr:nvSpPr>
      <xdr:spPr>
        <a:xfrm>
          <a:off x="5740400" y="30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71018</xdr:rowOff>
    </xdr:from>
    <xdr:to>
      <xdr:col>26</xdr:col>
      <xdr:colOff>101600</xdr:colOff>
      <xdr:row>19</xdr:row>
      <xdr:rowOff>1168</xdr:rowOff>
    </xdr:to>
    <xdr:sp macro="" textlink="">
      <xdr:nvSpPr>
        <xdr:cNvPr id="71" name="楕円 70"/>
        <xdr:cNvSpPr/>
      </xdr:nvSpPr>
      <xdr:spPr bwMode="auto">
        <a:xfrm>
          <a:off x="4953000" y="320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157396</xdr:rowOff>
    </xdr:from>
    <xdr:ext cx="736600" cy="259045"/>
    <xdr:sp macro="" textlink="">
      <xdr:nvSpPr>
        <xdr:cNvPr id="72" name="テキスト ボックス 71"/>
        <xdr:cNvSpPr txBox="1"/>
      </xdr:nvSpPr>
      <xdr:spPr>
        <a:xfrm>
          <a:off x="4622800" y="329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115344</xdr:rowOff>
    </xdr:from>
    <xdr:to>
      <xdr:col>22</xdr:col>
      <xdr:colOff>165100</xdr:colOff>
      <xdr:row>19</xdr:row>
      <xdr:rowOff>45494</xdr:rowOff>
    </xdr:to>
    <xdr:sp macro="" textlink="">
      <xdr:nvSpPr>
        <xdr:cNvPr id="73" name="楕円 72"/>
        <xdr:cNvSpPr/>
      </xdr:nvSpPr>
      <xdr:spPr bwMode="auto">
        <a:xfrm>
          <a:off x="4254500" y="324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30271</xdr:rowOff>
    </xdr:from>
    <xdr:ext cx="762000" cy="259045"/>
    <xdr:sp macro="" textlink="">
      <xdr:nvSpPr>
        <xdr:cNvPr id="74" name="テキスト ボックス 73"/>
        <xdr:cNvSpPr txBox="1"/>
      </xdr:nvSpPr>
      <xdr:spPr>
        <a:xfrm>
          <a:off x="3924300" y="333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134531</xdr:rowOff>
    </xdr:from>
    <xdr:to>
      <xdr:col>19</xdr:col>
      <xdr:colOff>38100</xdr:colOff>
      <xdr:row>19</xdr:row>
      <xdr:rowOff>64681</xdr:rowOff>
    </xdr:to>
    <xdr:sp macro="" textlink="">
      <xdr:nvSpPr>
        <xdr:cNvPr id="75" name="楕円 74"/>
        <xdr:cNvSpPr/>
      </xdr:nvSpPr>
      <xdr:spPr bwMode="auto">
        <a:xfrm>
          <a:off x="3556000" y="326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49458</xdr:rowOff>
    </xdr:from>
    <xdr:ext cx="762000" cy="259045"/>
    <xdr:sp macro="" textlink="">
      <xdr:nvSpPr>
        <xdr:cNvPr id="76" name="テキスト ボックス 75"/>
        <xdr:cNvSpPr txBox="1"/>
      </xdr:nvSpPr>
      <xdr:spPr>
        <a:xfrm>
          <a:off x="3225800" y="33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21915</xdr:rowOff>
    </xdr:from>
    <xdr:to>
      <xdr:col>15</xdr:col>
      <xdr:colOff>101600</xdr:colOff>
      <xdr:row>19</xdr:row>
      <xdr:rowOff>123515</xdr:rowOff>
    </xdr:to>
    <xdr:sp macro="" textlink="">
      <xdr:nvSpPr>
        <xdr:cNvPr id="77" name="楕円 76"/>
        <xdr:cNvSpPr/>
      </xdr:nvSpPr>
      <xdr:spPr bwMode="auto">
        <a:xfrm>
          <a:off x="2857500" y="332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108292</xdr:rowOff>
    </xdr:from>
    <xdr:ext cx="762000" cy="259045"/>
    <xdr:sp macro="" textlink="">
      <xdr:nvSpPr>
        <xdr:cNvPr id="78" name="テキスト ボックス 77"/>
        <xdr:cNvSpPr txBox="1"/>
      </xdr:nvSpPr>
      <xdr:spPr>
        <a:xfrm>
          <a:off x="2527300" y="34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577</xdr:rowOff>
    </xdr:from>
    <xdr:to>
      <xdr:col>29</xdr:col>
      <xdr:colOff>127000</xdr:colOff>
      <xdr:row>36</xdr:row>
      <xdr:rowOff>33845</xdr:rowOff>
    </xdr:to>
    <xdr:cxnSp macro="">
      <xdr:nvCxnSpPr>
        <xdr:cNvPr id="111" name="直線コネクタ 110"/>
        <xdr:cNvCxnSpPr/>
      </xdr:nvCxnSpPr>
      <xdr:spPr bwMode="auto">
        <a:xfrm flipV="1">
          <a:off x="5003800" y="6953827"/>
          <a:ext cx="647700" cy="33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33845</xdr:rowOff>
    </xdr:from>
    <xdr:to>
      <xdr:col>26</xdr:col>
      <xdr:colOff>50800</xdr:colOff>
      <xdr:row>36</xdr:row>
      <xdr:rowOff>56324</xdr:rowOff>
    </xdr:to>
    <xdr:cxnSp macro="">
      <xdr:nvCxnSpPr>
        <xdr:cNvPr id="114" name="直線コネクタ 113"/>
        <xdr:cNvCxnSpPr/>
      </xdr:nvCxnSpPr>
      <xdr:spPr bwMode="auto">
        <a:xfrm flipV="1">
          <a:off x="4305300" y="6987095"/>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56324</xdr:rowOff>
    </xdr:from>
    <xdr:to>
      <xdr:col>22</xdr:col>
      <xdr:colOff>114300</xdr:colOff>
      <xdr:row>36</xdr:row>
      <xdr:rowOff>60264</xdr:rowOff>
    </xdr:to>
    <xdr:cxnSp macro="">
      <xdr:nvCxnSpPr>
        <xdr:cNvPr id="117" name="直線コネクタ 116"/>
        <xdr:cNvCxnSpPr/>
      </xdr:nvCxnSpPr>
      <xdr:spPr bwMode="auto">
        <a:xfrm flipV="1">
          <a:off x="3606800" y="7009574"/>
          <a:ext cx="698500" cy="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60264</xdr:rowOff>
    </xdr:from>
    <xdr:to>
      <xdr:col>18</xdr:col>
      <xdr:colOff>177800</xdr:colOff>
      <xdr:row>36</xdr:row>
      <xdr:rowOff>77996</xdr:rowOff>
    </xdr:to>
    <xdr:cxnSp macro="">
      <xdr:nvCxnSpPr>
        <xdr:cNvPr id="120" name="直線コネクタ 119"/>
        <xdr:cNvCxnSpPr/>
      </xdr:nvCxnSpPr>
      <xdr:spPr bwMode="auto">
        <a:xfrm flipV="1">
          <a:off x="2908300" y="7013514"/>
          <a:ext cx="698500" cy="1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292677</xdr:rowOff>
    </xdr:from>
    <xdr:to>
      <xdr:col>29</xdr:col>
      <xdr:colOff>177800</xdr:colOff>
      <xdr:row>36</xdr:row>
      <xdr:rowOff>51377</xdr:rowOff>
    </xdr:to>
    <xdr:sp macro="" textlink="">
      <xdr:nvSpPr>
        <xdr:cNvPr id="130" name="楕円 129"/>
        <xdr:cNvSpPr/>
      </xdr:nvSpPr>
      <xdr:spPr bwMode="auto">
        <a:xfrm>
          <a:off x="5600700" y="690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264754</xdr:rowOff>
    </xdr:from>
    <xdr:ext cx="762000" cy="259045"/>
    <xdr:sp macro="" textlink="">
      <xdr:nvSpPr>
        <xdr:cNvPr id="131" name="人口1人当たり決算額の推移該当値テキスト445"/>
        <xdr:cNvSpPr txBox="1"/>
      </xdr:nvSpPr>
      <xdr:spPr>
        <a:xfrm>
          <a:off x="5740400" y="687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325945</xdr:rowOff>
    </xdr:from>
    <xdr:to>
      <xdr:col>26</xdr:col>
      <xdr:colOff>101600</xdr:colOff>
      <xdr:row>36</xdr:row>
      <xdr:rowOff>84645</xdr:rowOff>
    </xdr:to>
    <xdr:sp macro="" textlink="">
      <xdr:nvSpPr>
        <xdr:cNvPr id="132" name="楕円 131"/>
        <xdr:cNvSpPr/>
      </xdr:nvSpPr>
      <xdr:spPr bwMode="auto">
        <a:xfrm>
          <a:off x="4953000" y="693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69422</xdr:rowOff>
    </xdr:from>
    <xdr:ext cx="736600" cy="259045"/>
    <xdr:sp macro="" textlink="">
      <xdr:nvSpPr>
        <xdr:cNvPr id="133" name="テキスト ボックス 132"/>
        <xdr:cNvSpPr txBox="1"/>
      </xdr:nvSpPr>
      <xdr:spPr>
        <a:xfrm>
          <a:off x="4622800" y="702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5524</xdr:rowOff>
    </xdr:from>
    <xdr:to>
      <xdr:col>22</xdr:col>
      <xdr:colOff>165100</xdr:colOff>
      <xdr:row>36</xdr:row>
      <xdr:rowOff>107124</xdr:rowOff>
    </xdr:to>
    <xdr:sp macro="" textlink="">
      <xdr:nvSpPr>
        <xdr:cNvPr id="134" name="楕円 133"/>
        <xdr:cNvSpPr/>
      </xdr:nvSpPr>
      <xdr:spPr bwMode="auto">
        <a:xfrm>
          <a:off x="4254500" y="695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91901</xdr:rowOff>
    </xdr:from>
    <xdr:ext cx="762000" cy="259045"/>
    <xdr:sp macro="" textlink="">
      <xdr:nvSpPr>
        <xdr:cNvPr id="135" name="テキスト ボックス 134"/>
        <xdr:cNvSpPr txBox="1"/>
      </xdr:nvSpPr>
      <xdr:spPr>
        <a:xfrm>
          <a:off x="3924300" y="704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9464</xdr:rowOff>
    </xdr:from>
    <xdr:to>
      <xdr:col>19</xdr:col>
      <xdr:colOff>38100</xdr:colOff>
      <xdr:row>36</xdr:row>
      <xdr:rowOff>111064</xdr:rowOff>
    </xdr:to>
    <xdr:sp macro="" textlink="">
      <xdr:nvSpPr>
        <xdr:cNvPr id="136" name="楕円 135"/>
        <xdr:cNvSpPr/>
      </xdr:nvSpPr>
      <xdr:spPr bwMode="auto">
        <a:xfrm>
          <a:off x="3556000" y="696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95841</xdr:rowOff>
    </xdr:from>
    <xdr:ext cx="762000" cy="259045"/>
    <xdr:sp macro="" textlink="">
      <xdr:nvSpPr>
        <xdr:cNvPr id="137" name="テキスト ボックス 136"/>
        <xdr:cNvSpPr txBox="1"/>
      </xdr:nvSpPr>
      <xdr:spPr>
        <a:xfrm>
          <a:off x="3225800" y="70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27196</xdr:rowOff>
    </xdr:from>
    <xdr:to>
      <xdr:col>15</xdr:col>
      <xdr:colOff>101600</xdr:colOff>
      <xdr:row>36</xdr:row>
      <xdr:rowOff>128796</xdr:rowOff>
    </xdr:to>
    <xdr:sp macro="" textlink="">
      <xdr:nvSpPr>
        <xdr:cNvPr id="138" name="楕円 137"/>
        <xdr:cNvSpPr/>
      </xdr:nvSpPr>
      <xdr:spPr bwMode="auto">
        <a:xfrm>
          <a:off x="2857500" y="698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113573</xdr:rowOff>
    </xdr:from>
    <xdr:ext cx="762000" cy="259045"/>
    <xdr:sp macro="" textlink="">
      <xdr:nvSpPr>
        <xdr:cNvPr id="139" name="テキスト ボックス 138"/>
        <xdr:cNvSpPr txBox="1"/>
      </xdr:nvSpPr>
      <xdr:spPr>
        <a:xfrm>
          <a:off x="2527300" y="70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7,953
7,782
44.30
6,974,456
6,584,093
365,573
3,288,363
5,135,512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50326</xdr:rowOff>
    </xdr:from>
    <xdr:to>
      <xdr:col>24</xdr:col>
      <xdr:colOff>63500</xdr:colOff>
      <xdr:row>37</xdr:row>
      <xdr:rowOff>147664</xdr:rowOff>
    </xdr:to>
    <xdr:cxnSp macro="">
      <xdr:nvCxnSpPr>
        <xdr:cNvPr id="59" name="直線コネクタ 58"/>
        <xdr:cNvCxnSpPr/>
      </xdr:nvCxnSpPr>
      <xdr:spPr>
        <a:xfrm flipV="1">
          <a:off x="3797300" y="6393976"/>
          <a:ext cx="838200" cy="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147664</xdr:rowOff>
    </xdr:from>
    <xdr:to>
      <xdr:col>19</xdr:col>
      <xdr:colOff>177800</xdr:colOff>
      <xdr:row>38</xdr:row>
      <xdr:rowOff>22492</xdr:rowOff>
    </xdr:to>
    <xdr:cxnSp macro="">
      <xdr:nvCxnSpPr>
        <xdr:cNvPr id="62" name="直線コネクタ 61"/>
        <xdr:cNvCxnSpPr/>
      </xdr:nvCxnSpPr>
      <xdr:spPr>
        <a:xfrm flipV="1">
          <a:off x="2908300" y="6491314"/>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22492</xdr:rowOff>
    </xdr:from>
    <xdr:to>
      <xdr:col>15</xdr:col>
      <xdr:colOff>50800</xdr:colOff>
      <xdr:row>38</xdr:row>
      <xdr:rowOff>40314</xdr:rowOff>
    </xdr:to>
    <xdr:cxnSp macro="">
      <xdr:nvCxnSpPr>
        <xdr:cNvPr id="65" name="直線コネクタ 64"/>
        <xdr:cNvCxnSpPr/>
      </xdr:nvCxnSpPr>
      <xdr:spPr>
        <a:xfrm flipV="1">
          <a:off x="2019300" y="6537592"/>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40314</xdr:rowOff>
    </xdr:from>
    <xdr:to>
      <xdr:col>10</xdr:col>
      <xdr:colOff>114300</xdr:colOff>
      <xdr:row>38</xdr:row>
      <xdr:rowOff>138484</xdr:rowOff>
    </xdr:to>
    <xdr:cxnSp macro="">
      <xdr:nvCxnSpPr>
        <xdr:cNvPr id="68" name="直線コネクタ 67"/>
        <xdr:cNvCxnSpPr/>
      </xdr:nvCxnSpPr>
      <xdr:spPr>
        <a:xfrm flipV="1">
          <a:off x="1130300" y="6555414"/>
          <a:ext cx="889000" cy="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170976</xdr:rowOff>
    </xdr:from>
    <xdr:to>
      <xdr:col>24</xdr:col>
      <xdr:colOff>114300</xdr:colOff>
      <xdr:row>37</xdr:row>
      <xdr:rowOff>101126</xdr:rowOff>
    </xdr:to>
    <xdr:sp macro="" textlink="">
      <xdr:nvSpPr>
        <xdr:cNvPr id="78" name="楕円 77"/>
        <xdr:cNvSpPr/>
      </xdr:nvSpPr>
      <xdr:spPr>
        <a:xfrm>
          <a:off x="4584700" y="63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149403</xdr:rowOff>
    </xdr:from>
    <xdr:ext cx="599010" cy="259045"/>
    <xdr:sp macro="" textlink="">
      <xdr:nvSpPr>
        <xdr:cNvPr id="79" name="人件費該当値テキスト"/>
        <xdr:cNvSpPr txBox="1"/>
      </xdr:nvSpPr>
      <xdr:spPr>
        <a:xfrm>
          <a:off x="4686300" y="63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96864</xdr:rowOff>
    </xdr:from>
    <xdr:to>
      <xdr:col>20</xdr:col>
      <xdr:colOff>38100</xdr:colOff>
      <xdr:row>38</xdr:row>
      <xdr:rowOff>27014</xdr:rowOff>
    </xdr:to>
    <xdr:sp macro="" textlink="">
      <xdr:nvSpPr>
        <xdr:cNvPr id="80" name="楕円 79"/>
        <xdr:cNvSpPr/>
      </xdr:nvSpPr>
      <xdr:spPr>
        <a:xfrm>
          <a:off x="3746500" y="64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18142</xdr:rowOff>
    </xdr:from>
    <xdr:ext cx="599010" cy="259045"/>
    <xdr:sp macro="" textlink="">
      <xdr:nvSpPr>
        <xdr:cNvPr id="81" name="テキスト ボックス 80"/>
        <xdr:cNvSpPr txBox="1"/>
      </xdr:nvSpPr>
      <xdr:spPr>
        <a:xfrm>
          <a:off x="3497795" y="653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143142</xdr:rowOff>
    </xdr:from>
    <xdr:to>
      <xdr:col>15</xdr:col>
      <xdr:colOff>101600</xdr:colOff>
      <xdr:row>38</xdr:row>
      <xdr:rowOff>73292</xdr:rowOff>
    </xdr:to>
    <xdr:sp macro="" textlink="">
      <xdr:nvSpPr>
        <xdr:cNvPr id="82" name="楕円 81"/>
        <xdr:cNvSpPr/>
      </xdr:nvSpPr>
      <xdr:spPr>
        <a:xfrm>
          <a:off x="2857500" y="64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64419</xdr:rowOff>
    </xdr:from>
    <xdr:ext cx="599010" cy="259045"/>
    <xdr:sp macro="" textlink="">
      <xdr:nvSpPr>
        <xdr:cNvPr id="83" name="テキスト ボックス 82"/>
        <xdr:cNvSpPr txBox="1"/>
      </xdr:nvSpPr>
      <xdr:spPr>
        <a:xfrm>
          <a:off x="2608795" y="657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160964</xdr:rowOff>
    </xdr:from>
    <xdr:to>
      <xdr:col>10</xdr:col>
      <xdr:colOff>165100</xdr:colOff>
      <xdr:row>38</xdr:row>
      <xdr:rowOff>91114</xdr:rowOff>
    </xdr:to>
    <xdr:sp macro="" textlink="">
      <xdr:nvSpPr>
        <xdr:cNvPr id="84" name="楕円 83"/>
        <xdr:cNvSpPr/>
      </xdr:nvSpPr>
      <xdr:spPr>
        <a:xfrm>
          <a:off x="1968500" y="6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82241</xdr:rowOff>
    </xdr:from>
    <xdr:ext cx="599010" cy="259045"/>
    <xdr:sp macro="" textlink="">
      <xdr:nvSpPr>
        <xdr:cNvPr id="85" name="テキスト ボックス 84"/>
        <xdr:cNvSpPr txBox="1"/>
      </xdr:nvSpPr>
      <xdr:spPr>
        <a:xfrm>
          <a:off x="1719795" y="65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87684</xdr:rowOff>
    </xdr:from>
    <xdr:to>
      <xdr:col>6</xdr:col>
      <xdr:colOff>38100</xdr:colOff>
      <xdr:row>39</xdr:row>
      <xdr:rowOff>17834</xdr:rowOff>
    </xdr:to>
    <xdr:sp macro="" textlink="">
      <xdr:nvSpPr>
        <xdr:cNvPr id="86" name="楕円 85"/>
        <xdr:cNvSpPr/>
      </xdr:nvSpPr>
      <xdr:spPr>
        <a:xfrm>
          <a:off x="1079500" y="66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8961</xdr:rowOff>
    </xdr:from>
    <xdr:ext cx="599010" cy="259045"/>
    <xdr:sp macro="" textlink="">
      <xdr:nvSpPr>
        <xdr:cNvPr id="87" name="テキスト ボックス 86"/>
        <xdr:cNvSpPr txBox="1"/>
      </xdr:nvSpPr>
      <xdr:spPr>
        <a:xfrm>
          <a:off x="830795" y="6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59003</xdr:rowOff>
    </xdr:from>
    <xdr:to>
      <xdr:col>24</xdr:col>
      <xdr:colOff>63500</xdr:colOff>
      <xdr:row>58</xdr:row>
      <xdr:rowOff>64485</xdr:rowOff>
    </xdr:to>
    <xdr:cxnSp macro="">
      <xdr:nvCxnSpPr>
        <xdr:cNvPr id="114" name="直線コネクタ 113"/>
        <xdr:cNvCxnSpPr/>
      </xdr:nvCxnSpPr>
      <xdr:spPr>
        <a:xfrm flipV="1">
          <a:off x="3797300" y="10003103"/>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64485</xdr:rowOff>
    </xdr:from>
    <xdr:to>
      <xdr:col>19</xdr:col>
      <xdr:colOff>177800</xdr:colOff>
      <xdr:row>58</xdr:row>
      <xdr:rowOff>69666</xdr:rowOff>
    </xdr:to>
    <xdr:cxnSp macro="">
      <xdr:nvCxnSpPr>
        <xdr:cNvPr id="117" name="直線コネクタ 116"/>
        <xdr:cNvCxnSpPr/>
      </xdr:nvCxnSpPr>
      <xdr:spPr>
        <a:xfrm flipV="1">
          <a:off x="2908300" y="1000858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69666</xdr:rowOff>
    </xdr:from>
    <xdr:to>
      <xdr:col>15</xdr:col>
      <xdr:colOff>50800</xdr:colOff>
      <xdr:row>58</xdr:row>
      <xdr:rowOff>79154</xdr:rowOff>
    </xdr:to>
    <xdr:cxnSp macro="">
      <xdr:nvCxnSpPr>
        <xdr:cNvPr id="120" name="直線コネクタ 119"/>
        <xdr:cNvCxnSpPr/>
      </xdr:nvCxnSpPr>
      <xdr:spPr>
        <a:xfrm flipV="1">
          <a:off x="2019300" y="1001376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79154</xdr:rowOff>
    </xdr:from>
    <xdr:to>
      <xdr:col>10</xdr:col>
      <xdr:colOff>114300</xdr:colOff>
      <xdr:row>58</xdr:row>
      <xdr:rowOff>82422</xdr:rowOff>
    </xdr:to>
    <xdr:cxnSp macro="">
      <xdr:nvCxnSpPr>
        <xdr:cNvPr id="123" name="直線コネクタ 122"/>
        <xdr:cNvCxnSpPr/>
      </xdr:nvCxnSpPr>
      <xdr:spPr>
        <a:xfrm flipV="1">
          <a:off x="1130300" y="10023254"/>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8203</xdr:rowOff>
    </xdr:from>
    <xdr:to>
      <xdr:col>24</xdr:col>
      <xdr:colOff>114300</xdr:colOff>
      <xdr:row>58</xdr:row>
      <xdr:rowOff>109803</xdr:rowOff>
    </xdr:to>
    <xdr:sp macro="" textlink="">
      <xdr:nvSpPr>
        <xdr:cNvPr id="133" name="楕円 132"/>
        <xdr:cNvSpPr/>
      </xdr:nvSpPr>
      <xdr:spPr>
        <a:xfrm>
          <a:off x="4584700" y="99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34377" cy="259045"/>
    <xdr:sp macro="" textlink="">
      <xdr:nvSpPr>
        <xdr:cNvPr id="134" name="物件費該当値テキスト"/>
        <xdr:cNvSpPr txBox="1"/>
      </xdr:nvSpPr>
      <xdr:spPr>
        <a:xfrm>
          <a:off x="4686300" y="98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13685</xdr:rowOff>
    </xdr:from>
    <xdr:to>
      <xdr:col>20</xdr:col>
      <xdr:colOff>38100</xdr:colOff>
      <xdr:row>58</xdr:row>
      <xdr:rowOff>115285</xdr:rowOff>
    </xdr:to>
    <xdr:sp macro="" textlink="">
      <xdr:nvSpPr>
        <xdr:cNvPr id="135" name="楕円 134"/>
        <xdr:cNvSpPr/>
      </xdr:nvSpPr>
      <xdr:spPr>
        <a:xfrm>
          <a:off x="3746500" y="99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106412</xdr:rowOff>
    </xdr:from>
    <xdr:ext cx="534377" cy="259045"/>
    <xdr:sp macro="" textlink="">
      <xdr:nvSpPr>
        <xdr:cNvPr id="136" name="テキスト ボックス 135"/>
        <xdr:cNvSpPr txBox="1"/>
      </xdr:nvSpPr>
      <xdr:spPr>
        <a:xfrm>
          <a:off x="3530111" y="100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18866</xdr:rowOff>
    </xdr:from>
    <xdr:to>
      <xdr:col>15</xdr:col>
      <xdr:colOff>101600</xdr:colOff>
      <xdr:row>58</xdr:row>
      <xdr:rowOff>120466</xdr:rowOff>
    </xdr:to>
    <xdr:sp macro="" textlink="">
      <xdr:nvSpPr>
        <xdr:cNvPr id="137" name="楕円 136"/>
        <xdr:cNvSpPr/>
      </xdr:nvSpPr>
      <xdr:spPr>
        <a:xfrm>
          <a:off x="2857500" y="99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111593</xdr:rowOff>
    </xdr:from>
    <xdr:ext cx="534377" cy="259045"/>
    <xdr:sp macro="" textlink="">
      <xdr:nvSpPr>
        <xdr:cNvPr id="138" name="テキスト ボックス 137"/>
        <xdr:cNvSpPr txBox="1"/>
      </xdr:nvSpPr>
      <xdr:spPr>
        <a:xfrm>
          <a:off x="2641111" y="10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28354</xdr:rowOff>
    </xdr:from>
    <xdr:to>
      <xdr:col>10</xdr:col>
      <xdr:colOff>165100</xdr:colOff>
      <xdr:row>58</xdr:row>
      <xdr:rowOff>129954</xdr:rowOff>
    </xdr:to>
    <xdr:sp macro="" textlink="">
      <xdr:nvSpPr>
        <xdr:cNvPr id="139" name="楕円 138"/>
        <xdr:cNvSpPr/>
      </xdr:nvSpPr>
      <xdr:spPr>
        <a:xfrm>
          <a:off x="1968500" y="9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121081</xdr:rowOff>
    </xdr:from>
    <xdr:ext cx="534377" cy="259045"/>
    <xdr:sp macro="" textlink="">
      <xdr:nvSpPr>
        <xdr:cNvPr id="140" name="テキスト ボックス 139"/>
        <xdr:cNvSpPr txBox="1"/>
      </xdr:nvSpPr>
      <xdr:spPr>
        <a:xfrm>
          <a:off x="1752111" y="100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31622</xdr:rowOff>
    </xdr:from>
    <xdr:to>
      <xdr:col>6</xdr:col>
      <xdr:colOff>38100</xdr:colOff>
      <xdr:row>58</xdr:row>
      <xdr:rowOff>133222</xdr:rowOff>
    </xdr:to>
    <xdr:sp macro="" textlink="">
      <xdr:nvSpPr>
        <xdr:cNvPr id="141" name="楕円 140"/>
        <xdr:cNvSpPr/>
      </xdr:nvSpPr>
      <xdr:spPr>
        <a:xfrm>
          <a:off x="1079500" y="99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124349</xdr:rowOff>
    </xdr:from>
    <xdr:ext cx="534377" cy="259045"/>
    <xdr:sp macro="" textlink="">
      <xdr:nvSpPr>
        <xdr:cNvPr id="142" name="テキスト ボックス 141"/>
        <xdr:cNvSpPr txBox="1"/>
      </xdr:nvSpPr>
      <xdr:spPr>
        <a:xfrm>
          <a:off x="863111" y="1006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125812</xdr:rowOff>
    </xdr:from>
    <xdr:to>
      <xdr:col>24</xdr:col>
      <xdr:colOff>63500</xdr:colOff>
      <xdr:row>78</xdr:row>
      <xdr:rowOff>154560</xdr:rowOff>
    </xdr:to>
    <xdr:cxnSp macro="">
      <xdr:nvCxnSpPr>
        <xdr:cNvPr id="171" name="直線コネクタ 170"/>
        <xdr:cNvCxnSpPr/>
      </xdr:nvCxnSpPr>
      <xdr:spPr>
        <a:xfrm flipV="1">
          <a:off x="3797300" y="13498912"/>
          <a:ext cx="8382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154560</xdr:rowOff>
    </xdr:from>
    <xdr:to>
      <xdr:col>19</xdr:col>
      <xdr:colOff>177800</xdr:colOff>
      <xdr:row>78</xdr:row>
      <xdr:rowOff>161570</xdr:rowOff>
    </xdr:to>
    <xdr:cxnSp macro="">
      <xdr:nvCxnSpPr>
        <xdr:cNvPr id="174" name="直線コネクタ 173"/>
        <xdr:cNvCxnSpPr/>
      </xdr:nvCxnSpPr>
      <xdr:spPr>
        <a:xfrm flipV="1">
          <a:off x="2908300" y="1352766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142253</xdr:rowOff>
    </xdr:from>
    <xdr:to>
      <xdr:col>15</xdr:col>
      <xdr:colOff>50800</xdr:colOff>
      <xdr:row>78</xdr:row>
      <xdr:rowOff>161570</xdr:rowOff>
    </xdr:to>
    <xdr:cxnSp macro="">
      <xdr:nvCxnSpPr>
        <xdr:cNvPr id="177" name="直線コネクタ 176"/>
        <xdr:cNvCxnSpPr/>
      </xdr:nvCxnSpPr>
      <xdr:spPr>
        <a:xfrm>
          <a:off x="2019300" y="13515353"/>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104439</xdr:rowOff>
    </xdr:from>
    <xdr:to>
      <xdr:col>10</xdr:col>
      <xdr:colOff>114300</xdr:colOff>
      <xdr:row>78</xdr:row>
      <xdr:rowOff>142253</xdr:rowOff>
    </xdr:to>
    <xdr:cxnSp macro="">
      <xdr:nvCxnSpPr>
        <xdr:cNvPr id="180" name="直線コネクタ 179"/>
        <xdr:cNvCxnSpPr/>
      </xdr:nvCxnSpPr>
      <xdr:spPr>
        <a:xfrm>
          <a:off x="1130300" y="13477539"/>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75012</xdr:rowOff>
    </xdr:from>
    <xdr:to>
      <xdr:col>24</xdr:col>
      <xdr:colOff>114300</xdr:colOff>
      <xdr:row>79</xdr:row>
      <xdr:rowOff>5162</xdr:rowOff>
    </xdr:to>
    <xdr:sp macro="" textlink="">
      <xdr:nvSpPr>
        <xdr:cNvPr id="190" name="楕円 189"/>
        <xdr:cNvSpPr/>
      </xdr:nvSpPr>
      <xdr:spPr>
        <a:xfrm>
          <a:off x="4584700" y="134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161389</xdr:rowOff>
    </xdr:from>
    <xdr:ext cx="469744" cy="259045"/>
    <xdr:sp macro="" textlink="">
      <xdr:nvSpPr>
        <xdr:cNvPr id="191" name="維持補修費該当値テキスト"/>
        <xdr:cNvSpPr txBox="1"/>
      </xdr:nvSpPr>
      <xdr:spPr>
        <a:xfrm>
          <a:off x="4686300" y="133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103760</xdr:rowOff>
    </xdr:from>
    <xdr:to>
      <xdr:col>20</xdr:col>
      <xdr:colOff>38100</xdr:colOff>
      <xdr:row>79</xdr:row>
      <xdr:rowOff>33910</xdr:rowOff>
    </xdr:to>
    <xdr:sp macro="" textlink="">
      <xdr:nvSpPr>
        <xdr:cNvPr id="192" name="楕円 191"/>
        <xdr:cNvSpPr/>
      </xdr:nvSpPr>
      <xdr:spPr>
        <a:xfrm>
          <a:off x="3746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25037</xdr:rowOff>
    </xdr:from>
    <xdr:ext cx="469744" cy="259045"/>
    <xdr:sp macro="" textlink="">
      <xdr:nvSpPr>
        <xdr:cNvPr id="193" name="テキスト ボックス 192"/>
        <xdr:cNvSpPr txBox="1"/>
      </xdr:nvSpPr>
      <xdr:spPr>
        <a:xfrm>
          <a:off x="3562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110770</xdr:rowOff>
    </xdr:from>
    <xdr:to>
      <xdr:col>15</xdr:col>
      <xdr:colOff>101600</xdr:colOff>
      <xdr:row>79</xdr:row>
      <xdr:rowOff>40920</xdr:rowOff>
    </xdr:to>
    <xdr:sp macro="" textlink="">
      <xdr:nvSpPr>
        <xdr:cNvPr id="194" name="楕円 193"/>
        <xdr:cNvSpPr/>
      </xdr:nvSpPr>
      <xdr:spPr>
        <a:xfrm>
          <a:off x="2857500" y="134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32047</xdr:rowOff>
    </xdr:from>
    <xdr:ext cx="469744" cy="259045"/>
    <xdr:sp macro="" textlink="">
      <xdr:nvSpPr>
        <xdr:cNvPr id="195" name="テキスト ボックス 194"/>
        <xdr:cNvSpPr txBox="1"/>
      </xdr:nvSpPr>
      <xdr:spPr>
        <a:xfrm>
          <a:off x="2673428" y="135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91453</xdr:rowOff>
    </xdr:from>
    <xdr:to>
      <xdr:col>10</xdr:col>
      <xdr:colOff>165100</xdr:colOff>
      <xdr:row>79</xdr:row>
      <xdr:rowOff>21603</xdr:rowOff>
    </xdr:to>
    <xdr:sp macro="" textlink="">
      <xdr:nvSpPr>
        <xdr:cNvPr id="196" name="楕円 195"/>
        <xdr:cNvSpPr/>
      </xdr:nvSpPr>
      <xdr:spPr>
        <a:xfrm>
          <a:off x="1968500" y="134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12730</xdr:rowOff>
    </xdr:from>
    <xdr:ext cx="469744" cy="259045"/>
    <xdr:sp macro="" textlink="">
      <xdr:nvSpPr>
        <xdr:cNvPr id="197" name="テキスト ボックス 196"/>
        <xdr:cNvSpPr txBox="1"/>
      </xdr:nvSpPr>
      <xdr:spPr>
        <a:xfrm>
          <a:off x="1784428" y="1355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53639</xdr:rowOff>
    </xdr:from>
    <xdr:to>
      <xdr:col>6</xdr:col>
      <xdr:colOff>38100</xdr:colOff>
      <xdr:row>78</xdr:row>
      <xdr:rowOff>155239</xdr:rowOff>
    </xdr:to>
    <xdr:sp macro="" textlink="">
      <xdr:nvSpPr>
        <xdr:cNvPr id="198" name="楕円 197"/>
        <xdr:cNvSpPr/>
      </xdr:nvSpPr>
      <xdr:spPr>
        <a:xfrm>
          <a:off x="1079500" y="134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146366</xdr:rowOff>
    </xdr:from>
    <xdr:ext cx="469744" cy="259045"/>
    <xdr:sp macro="" textlink="">
      <xdr:nvSpPr>
        <xdr:cNvPr id="199" name="テキスト ボックス 198"/>
        <xdr:cNvSpPr txBox="1"/>
      </xdr:nvSpPr>
      <xdr:spPr>
        <a:xfrm>
          <a:off x="895428" y="1351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154146</xdr:rowOff>
    </xdr:from>
    <xdr:to>
      <xdr:col>24</xdr:col>
      <xdr:colOff>63500</xdr:colOff>
      <xdr:row>97</xdr:row>
      <xdr:rowOff>66363</xdr:rowOff>
    </xdr:to>
    <xdr:cxnSp macro="">
      <xdr:nvCxnSpPr>
        <xdr:cNvPr id="231" name="直線コネクタ 230"/>
        <xdr:cNvCxnSpPr/>
      </xdr:nvCxnSpPr>
      <xdr:spPr>
        <a:xfrm flipV="1">
          <a:off x="3797300" y="16613346"/>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129750</xdr:rowOff>
    </xdr:from>
    <xdr:to>
      <xdr:col>19</xdr:col>
      <xdr:colOff>177800</xdr:colOff>
      <xdr:row>97</xdr:row>
      <xdr:rowOff>66363</xdr:rowOff>
    </xdr:to>
    <xdr:cxnSp macro="">
      <xdr:nvCxnSpPr>
        <xdr:cNvPr id="234" name="直線コネクタ 233"/>
        <xdr:cNvCxnSpPr/>
      </xdr:nvCxnSpPr>
      <xdr:spPr>
        <a:xfrm>
          <a:off x="2908300" y="16588950"/>
          <a:ext cx="889000" cy="1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129750</xdr:rowOff>
    </xdr:from>
    <xdr:to>
      <xdr:col>15</xdr:col>
      <xdr:colOff>50800</xdr:colOff>
      <xdr:row>98</xdr:row>
      <xdr:rowOff>5490</xdr:rowOff>
    </xdr:to>
    <xdr:cxnSp macro="">
      <xdr:nvCxnSpPr>
        <xdr:cNvPr id="237" name="直線コネクタ 236"/>
        <xdr:cNvCxnSpPr/>
      </xdr:nvCxnSpPr>
      <xdr:spPr>
        <a:xfrm flipV="1">
          <a:off x="2019300" y="16588950"/>
          <a:ext cx="889000" cy="2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5490</xdr:rowOff>
    </xdr:from>
    <xdr:to>
      <xdr:col>10</xdr:col>
      <xdr:colOff>114300</xdr:colOff>
      <xdr:row>98</xdr:row>
      <xdr:rowOff>6851</xdr:rowOff>
    </xdr:to>
    <xdr:cxnSp macro="">
      <xdr:nvCxnSpPr>
        <xdr:cNvPr id="240" name="直線コネクタ 239"/>
        <xdr:cNvCxnSpPr/>
      </xdr:nvCxnSpPr>
      <xdr:spPr>
        <a:xfrm flipV="1">
          <a:off x="1130300" y="1680759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103346</xdr:rowOff>
    </xdr:from>
    <xdr:to>
      <xdr:col>24</xdr:col>
      <xdr:colOff>114300</xdr:colOff>
      <xdr:row>97</xdr:row>
      <xdr:rowOff>33496</xdr:rowOff>
    </xdr:to>
    <xdr:sp macro="" textlink="">
      <xdr:nvSpPr>
        <xdr:cNvPr id="250" name="楕円 249"/>
        <xdr:cNvSpPr/>
      </xdr:nvSpPr>
      <xdr:spPr>
        <a:xfrm>
          <a:off x="4584700" y="165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81773</xdr:rowOff>
    </xdr:from>
    <xdr:ext cx="534377" cy="259045"/>
    <xdr:sp macro="" textlink="">
      <xdr:nvSpPr>
        <xdr:cNvPr id="251" name="扶助費該当値テキスト"/>
        <xdr:cNvSpPr txBox="1"/>
      </xdr:nvSpPr>
      <xdr:spPr>
        <a:xfrm>
          <a:off x="4686300" y="165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15563</xdr:rowOff>
    </xdr:from>
    <xdr:to>
      <xdr:col>20</xdr:col>
      <xdr:colOff>38100</xdr:colOff>
      <xdr:row>97</xdr:row>
      <xdr:rowOff>117163</xdr:rowOff>
    </xdr:to>
    <xdr:sp macro="" textlink="">
      <xdr:nvSpPr>
        <xdr:cNvPr id="252" name="楕円 251"/>
        <xdr:cNvSpPr/>
      </xdr:nvSpPr>
      <xdr:spPr>
        <a:xfrm>
          <a:off x="3746500" y="166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108290</xdr:rowOff>
    </xdr:from>
    <xdr:ext cx="534377" cy="259045"/>
    <xdr:sp macro="" textlink="">
      <xdr:nvSpPr>
        <xdr:cNvPr id="253" name="テキスト ボックス 252"/>
        <xdr:cNvSpPr txBox="1"/>
      </xdr:nvSpPr>
      <xdr:spPr>
        <a:xfrm>
          <a:off x="3530111" y="167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78950</xdr:rowOff>
    </xdr:from>
    <xdr:to>
      <xdr:col>15</xdr:col>
      <xdr:colOff>101600</xdr:colOff>
      <xdr:row>97</xdr:row>
      <xdr:rowOff>9100</xdr:rowOff>
    </xdr:to>
    <xdr:sp macro="" textlink="">
      <xdr:nvSpPr>
        <xdr:cNvPr id="254" name="楕円 253"/>
        <xdr:cNvSpPr/>
      </xdr:nvSpPr>
      <xdr:spPr>
        <a:xfrm>
          <a:off x="2857500" y="16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227</xdr:rowOff>
    </xdr:from>
    <xdr:ext cx="534377" cy="259045"/>
    <xdr:sp macro="" textlink="">
      <xdr:nvSpPr>
        <xdr:cNvPr id="255" name="テキスト ボックス 254"/>
        <xdr:cNvSpPr txBox="1"/>
      </xdr:nvSpPr>
      <xdr:spPr>
        <a:xfrm>
          <a:off x="2641111" y="166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126140</xdr:rowOff>
    </xdr:from>
    <xdr:to>
      <xdr:col>10</xdr:col>
      <xdr:colOff>165100</xdr:colOff>
      <xdr:row>98</xdr:row>
      <xdr:rowOff>56290</xdr:rowOff>
    </xdr:to>
    <xdr:sp macro="" textlink="">
      <xdr:nvSpPr>
        <xdr:cNvPr id="256" name="楕円 255"/>
        <xdr:cNvSpPr/>
      </xdr:nvSpPr>
      <xdr:spPr>
        <a:xfrm>
          <a:off x="1968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47417</xdr:rowOff>
    </xdr:from>
    <xdr:ext cx="534377" cy="259045"/>
    <xdr:sp macro="" textlink="">
      <xdr:nvSpPr>
        <xdr:cNvPr id="257" name="テキスト ボックス 256"/>
        <xdr:cNvSpPr txBox="1"/>
      </xdr:nvSpPr>
      <xdr:spPr>
        <a:xfrm>
          <a:off x="1752111" y="168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127501</xdr:rowOff>
    </xdr:from>
    <xdr:to>
      <xdr:col>6</xdr:col>
      <xdr:colOff>38100</xdr:colOff>
      <xdr:row>98</xdr:row>
      <xdr:rowOff>57651</xdr:rowOff>
    </xdr:to>
    <xdr:sp macro="" textlink="">
      <xdr:nvSpPr>
        <xdr:cNvPr id="258" name="楕円 257"/>
        <xdr:cNvSpPr/>
      </xdr:nvSpPr>
      <xdr:spPr>
        <a:xfrm>
          <a:off x="1079500" y="167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48778</xdr:rowOff>
    </xdr:from>
    <xdr:ext cx="534377" cy="259045"/>
    <xdr:sp macro="" textlink="">
      <xdr:nvSpPr>
        <xdr:cNvPr id="259" name="テキスト ボックス 258"/>
        <xdr:cNvSpPr txBox="1"/>
      </xdr:nvSpPr>
      <xdr:spPr>
        <a:xfrm>
          <a:off x="863111" y="168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119711</xdr:rowOff>
    </xdr:from>
    <xdr:to>
      <xdr:col>55</xdr:col>
      <xdr:colOff>0</xdr:colOff>
      <xdr:row>35</xdr:row>
      <xdr:rowOff>80099</xdr:rowOff>
    </xdr:to>
    <xdr:cxnSp macro="">
      <xdr:nvCxnSpPr>
        <xdr:cNvPr id="286" name="直線コネクタ 285"/>
        <xdr:cNvCxnSpPr/>
      </xdr:nvCxnSpPr>
      <xdr:spPr>
        <a:xfrm flipV="1">
          <a:off x="9639300" y="5949011"/>
          <a:ext cx="838200" cy="1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80099</xdr:rowOff>
    </xdr:from>
    <xdr:to>
      <xdr:col>50</xdr:col>
      <xdr:colOff>114300</xdr:colOff>
      <xdr:row>35</xdr:row>
      <xdr:rowOff>165257</xdr:rowOff>
    </xdr:to>
    <xdr:cxnSp macro="">
      <xdr:nvCxnSpPr>
        <xdr:cNvPr id="289" name="直線コネクタ 288"/>
        <xdr:cNvCxnSpPr/>
      </xdr:nvCxnSpPr>
      <xdr:spPr>
        <a:xfrm flipV="1">
          <a:off x="8750300" y="6080849"/>
          <a:ext cx="889000" cy="8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23882</xdr:rowOff>
    </xdr:from>
    <xdr:to>
      <xdr:col>45</xdr:col>
      <xdr:colOff>177800</xdr:colOff>
      <xdr:row>35</xdr:row>
      <xdr:rowOff>165257</xdr:rowOff>
    </xdr:to>
    <xdr:cxnSp macro="">
      <xdr:nvCxnSpPr>
        <xdr:cNvPr id="292" name="直線コネクタ 291"/>
        <xdr:cNvCxnSpPr/>
      </xdr:nvCxnSpPr>
      <xdr:spPr>
        <a:xfrm>
          <a:off x="7861300" y="5681732"/>
          <a:ext cx="889000" cy="48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23882</xdr:rowOff>
    </xdr:from>
    <xdr:to>
      <xdr:col>41</xdr:col>
      <xdr:colOff>50800</xdr:colOff>
      <xdr:row>36</xdr:row>
      <xdr:rowOff>134040</xdr:rowOff>
    </xdr:to>
    <xdr:cxnSp macro="">
      <xdr:nvCxnSpPr>
        <xdr:cNvPr id="295" name="直線コネクタ 294"/>
        <xdr:cNvCxnSpPr/>
      </xdr:nvCxnSpPr>
      <xdr:spPr>
        <a:xfrm flipV="1">
          <a:off x="6972300" y="5681732"/>
          <a:ext cx="889000" cy="6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68911</xdr:rowOff>
    </xdr:from>
    <xdr:to>
      <xdr:col>55</xdr:col>
      <xdr:colOff>50800</xdr:colOff>
      <xdr:row>34</xdr:row>
      <xdr:rowOff>170511</xdr:rowOff>
    </xdr:to>
    <xdr:sp macro="" textlink="">
      <xdr:nvSpPr>
        <xdr:cNvPr id="305" name="楕円 304"/>
        <xdr:cNvSpPr/>
      </xdr:nvSpPr>
      <xdr:spPr>
        <a:xfrm>
          <a:off x="10426700" y="58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91788</xdr:rowOff>
    </xdr:from>
    <xdr:ext cx="599010" cy="259045"/>
    <xdr:sp macro="" textlink="">
      <xdr:nvSpPr>
        <xdr:cNvPr id="306" name="補助費等該当値テキスト"/>
        <xdr:cNvSpPr txBox="1"/>
      </xdr:nvSpPr>
      <xdr:spPr>
        <a:xfrm>
          <a:off x="10528300" y="57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29299</xdr:rowOff>
    </xdr:from>
    <xdr:to>
      <xdr:col>50</xdr:col>
      <xdr:colOff>165100</xdr:colOff>
      <xdr:row>35</xdr:row>
      <xdr:rowOff>130899</xdr:rowOff>
    </xdr:to>
    <xdr:sp macro="" textlink="">
      <xdr:nvSpPr>
        <xdr:cNvPr id="307" name="楕円 306"/>
        <xdr:cNvSpPr/>
      </xdr:nvSpPr>
      <xdr:spPr>
        <a:xfrm>
          <a:off x="9588500" y="60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122026</xdr:rowOff>
    </xdr:from>
    <xdr:ext cx="599010" cy="259045"/>
    <xdr:sp macro="" textlink="">
      <xdr:nvSpPr>
        <xdr:cNvPr id="308" name="テキスト ボックス 307"/>
        <xdr:cNvSpPr txBox="1"/>
      </xdr:nvSpPr>
      <xdr:spPr>
        <a:xfrm>
          <a:off x="9339795" y="612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114457</xdr:rowOff>
    </xdr:from>
    <xdr:to>
      <xdr:col>46</xdr:col>
      <xdr:colOff>38100</xdr:colOff>
      <xdr:row>36</xdr:row>
      <xdr:rowOff>44607</xdr:rowOff>
    </xdr:to>
    <xdr:sp macro="" textlink="">
      <xdr:nvSpPr>
        <xdr:cNvPr id="309" name="楕円 308"/>
        <xdr:cNvSpPr/>
      </xdr:nvSpPr>
      <xdr:spPr>
        <a:xfrm>
          <a:off x="8699500" y="61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35734</xdr:rowOff>
    </xdr:from>
    <xdr:ext cx="599010" cy="259045"/>
    <xdr:sp macro="" textlink="">
      <xdr:nvSpPr>
        <xdr:cNvPr id="310" name="テキスト ボックス 309"/>
        <xdr:cNvSpPr txBox="1"/>
      </xdr:nvSpPr>
      <xdr:spPr>
        <a:xfrm>
          <a:off x="8450795" y="620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144532</xdr:rowOff>
    </xdr:from>
    <xdr:to>
      <xdr:col>41</xdr:col>
      <xdr:colOff>101600</xdr:colOff>
      <xdr:row>33</xdr:row>
      <xdr:rowOff>74682</xdr:rowOff>
    </xdr:to>
    <xdr:sp macro="" textlink="">
      <xdr:nvSpPr>
        <xdr:cNvPr id="311" name="楕円 310"/>
        <xdr:cNvSpPr/>
      </xdr:nvSpPr>
      <xdr:spPr>
        <a:xfrm>
          <a:off x="7810500" y="56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65809</xdr:rowOff>
    </xdr:from>
    <xdr:ext cx="599010" cy="259045"/>
    <xdr:sp macro="" textlink="">
      <xdr:nvSpPr>
        <xdr:cNvPr id="312" name="テキスト ボックス 311"/>
        <xdr:cNvSpPr txBox="1"/>
      </xdr:nvSpPr>
      <xdr:spPr>
        <a:xfrm>
          <a:off x="7561795" y="57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83240</xdr:rowOff>
    </xdr:from>
    <xdr:to>
      <xdr:col>36</xdr:col>
      <xdr:colOff>165100</xdr:colOff>
      <xdr:row>37</xdr:row>
      <xdr:rowOff>13390</xdr:rowOff>
    </xdr:to>
    <xdr:sp macro="" textlink="">
      <xdr:nvSpPr>
        <xdr:cNvPr id="313" name="楕円 312"/>
        <xdr:cNvSpPr/>
      </xdr:nvSpPr>
      <xdr:spPr>
        <a:xfrm>
          <a:off x="6921500" y="62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4517</xdr:rowOff>
    </xdr:from>
    <xdr:ext cx="534377" cy="259045"/>
    <xdr:sp macro="" textlink="">
      <xdr:nvSpPr>
        <xdr:cNvPr id="314" name="テキスト ボックス 313"/>
        <xdr:cNvSpPr txBox="1"/>
      </xdr:nvSpPr>
      <xdr:spPr>
        <a:xfrm>
          <a:off x="6705111" y="63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116910</xdr:rowOff>
    </xdr:from>
    <xdr:to>
      <xdr:col>55</xdr:col>
      <xdr:colOff>0</xdr:colOff>
      <xdr:row>58</xdr:row>
      <xdr:rowOff>44679</xdr:rowOff>
    </xdr:to>
    <xdr:cxnSp macro="">
      <xdr:nvCxnSpPr>
        <xdr:cNvPr id="345" name="直線コネクタ 344"/>
        <xdr:cNvCxnSpPr/>
      </xdr:nvCxnSpPr>
      <xdr:spPr>
        <a:xfrm flipV="1">
          <a:off x="9639300" y="9889560"/>
          <a:ext cx="838200" cy="9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44679</xdr:rowOff>
    </xdr:from>
    <xdr:to>
      <xdr:col>50</xdr:col>
      <xdr:colOff>114300</xdr:colOff>
      <xdr:row>58</xdr:row>
      <xdr:rowOff>162653</xdr:rowOff>
    </xdr:to>
    <xdr:cxnSp macro="">
      <xdr:nvCxnSpPr>
        <xdr:cNvPr id="348" name="直線コネクタ 347"/>
        <xdr:cNvCxnSpPr/>
      </xdr:nvCxnSpPr>
      <xdr:spPr>
        <a:xfrm flipV="1">
          <a:off x="8750300" y="9988779"/>
          <a:ext cx="8890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161220</xdr:rowOff>
    </xdr:from>
    <xdr:to>
      <xdr:col>45</xdr:col>
      <xdr:colOff>177800</xdr:colOff>
      <xdr:row>58</xdr:row>
      <xdr:rowOff>162653</xdr:rowOff>
    </xdr:to>
    <xdr:cxnSp macro="">
      <xdr:nvCxnSpPr>
        <xdr:cNvPr id="351" name="直線コネクタ 350"/>
        <xdr:cNvCxnSpPr/>
      </xdr:nvCxnSpPr>
      <xdr:spPr>
        <a:xfrm>
          <a:off x="7861300" y="1010532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161220</xdr:rowOff>
    </xdr:from>
    <xdr:to>
      <xdr:col>41</xdr:col>
      <xdr:colOff>50800</xdr:colOff>
      <xdr:row>59</xdr:row>
      <xdr:rowOff>34573</xdr:rowOff>
    </xdr:to>
    <xdr:cxnSp macro="">
      <xdr:nvCxnSpPr>
        <xdr:cNvPr id="354" name="直線コネクタ 353"/>
        <xdr:cNvCxnSpPr/>
      </xdr:nvCxnSpPr>
      <xdr:spPr>
        <a:xfrm flipV="1">
          <a:off x="6972300" y="10105320"/>
          <a:ext cx="889000" cy="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66110</xdr:rowOff>
    </xdr:from>
    <xdr:to>
      <xdr:col>55</xdr:col>
      <xdr:colOff>50800</xdr:colOff>
      <xdr:row>57</xdr:row>
      <xdr:rowOff>167710</xdr:rowOff>
    </xdr:to>
    <xdr:sp macro="" textlink="">
      <xdr:nvSpPr>
        <xdr:cNvPr id="364" name="楕円 363"/>
        <xdr:cNvSpPr/>
      </xdr:nvSpPr>
      <xdr:spPr>
        <a:xfrm>
          <a:off x="10426700" y="98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88987</xdr:rowOff>
    </xdr:from>
    <xdr:ext cx="599010" cy="259045"/>
    <xdr:sp macro="" textlink="">
      <xdr:nvSpPr>
        <xdr:cNvPr id="365" name="普通建設事業費該当値テキスト"/>
        <xdr:cNvSpPr txBox="1"/>
      </xdr:nvSpPr>
      <xdr:spPr>
        <a:xfrm>
          <a:off x="10528300" y="969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165329</xdr:rowOff>
    </xdr:from>
    <xdr:to>
      <xdr:col>50</xdr:col>
      <xdr:colOff>165100</xdr:colOff>
      <xdr:row>58</xdr:row>
      <xdr:rowOff>95479</xdr:rowOff>
    </xdr:to>
    <xdr:sp macro="" textlink="">
      <xdr:nvSpPr>
        <xdr:cNvPr id="366" name="楕円 365"/>
        <xdr:cNvSpPr/>
      </xdr:nvSpPr>
      <xdr:spPr>
        <a:xfrm>
          <a:off x="9588500" y="99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112006</xdr:rowOff>
    </xdr:from>
    <xdr:ext cx="599010" cy="259045"/>
    <xdr:sp macro="" textlink="">
      <xdr:nvSpPr>
        <xdr:cNvPr id="367" name="テキスト ボックス 366"/>
        <xdr:cNvSpPr txBox="1"/>
      </xdr:nvSpPr>
      <xdr:spPr>
        <a:xfrm>
          <a:off x="9339795" y="971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111853</xdr:rowOff>
    </xdr:from>
    <xdr:to>
      <xdr:col>46</xdr:col>
      <xdr:colOff>38100</xdr:colOff>
      <xdr:row>59</xdr:row>
      <xdr:rowOff>42003</xdr:rowOff>
    </xdr:to>
    <xdr:sp macro="" textlink="">
      <xdr:nvSpPr>
        <xdr:cNvPr id="368" name="楕円 367"/>
        <xdr:cNvSpPr/>
      </xdr:nvSpPr>
      <xdr:spPr>
        <a:xfrm>
          <a:off x="8699500" y="100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33130</xdr:rowOff>
    </xdr:from>
    <xdr:ext cx="534377" cy="259045"/>
    <xdr:sp macro="" textlink="">
      <xdr:nvSpPr>
        <xdr:cNvPr id="369" name="テキスト ボックス 368"/>
        <xdr:cNvSpPr txBox="1"/>
      </xdr:nvSpPr>
      <xdr:spPr>
        <a:xfrm>
          <a:off x="8483111" y="1014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110420</xdr:rowOff>
    </xdr:from>
    <xdr:to>
      <xdr:col>41</xdr:col>
      <xdr:colOff>101600</xdr:colOff>
      <xdr:row>59</xdr:row>
      <xdr:rowOff>40570</xdr:rowOff>
    </xdr:to>
    <xdr:sp macro="" textlink="">
      <xdr:nvSpPr>
        <xdr:cNvPr id="370" name="楕円 369"/>
        <xdr:cNvSpPr/>
      </xdr:nvSpPr>
      <xdr:spPr>
        <a:xfrm>
          <a:off x="7810500" y="100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31697</xdr:rowOff>
    </xdr:from>
    <xdr:ext cx="534377" cy="259045"/>
    <xdr:sp macro="" textlink="">
      <xdr:nvSpPr>
        <xdr:cNvPr id="371" name="テキスト ボックス 370"/>
        <xdr:cNvSpPr txBox="1"/>
      </xdr:nvSpPr>
      <xdr:spPr>
        <a:xfrm>
          <a:off x="7594111" y="101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155223</xdr:rowOff>
    </xdr:from>
    <xdr:to>
      <xdr:col>36</xdr:col>
      <xdr:colOff>165100</xdr:colOff>
      <xdr:row>59</xdr:row>
      <xdr:rowOff>85373</xdr:rowOff>
    </xdr:to>
    <xdr:sp macro="" textlink="">
      <xdr:nvSpPr>
        <xdr:cNvPr id="372" name="楕円 371"/>
        <xdr:cNvSpPr/>
      </xdr:nvSpPr>
      <xdr:spPr>
        <a:xfrm>
          <a:off x="6921500" y="1009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76500</xdr:rowOff>
    </xdr:from>
    <xdr:ext cx="534377" cy="259045"/>
    <xdr:sp macro="" textlink="">
      <xdr:nvSpPr>
        <xdr:cNvPr id="373" name="テキスト ボックス 372"/>
        <xdr:cNvSpPr txBox="1"/>
      </xdr:nvSpPr>
      <xdr:spPr>
        <a:xfrm>
          <a:off x="6705111" y="101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68462</xdr:rowOff>
    </xdr:from>
    <xdr:to>
      <xdr:col>55</xdr:col>
      <xdr:colOff>0</xdr:colOff>
      <xdr:row>78</xdr:row>
      <xdr:rowOff>25448</xdr:rowOff>
    </xdr:to>
    <xdr:cxnSp macro="">
      <xdr:nvCxnSpPr>
        <xdr:cNvPr id="402" name="直線コネクタ 401"/>
        <xdr:cNvCxnSpPr/>
      </xdr:nvCxnSpPr>
      <xdr:spPr>
        <a:xfrm flipV="1">
          <a:off x="9639300" y="13270112"/>
          <a:ext cx="838200" cy="1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25448</xdr:rowOff>
    </xdr:from>
    <xdr:to>
      <xdr:col>50</xdr:col>
      <xdr:colOff>114300</xdr:colOff>
      <xdr:row>78</xdr:row>
      <xdr:rowOff>134214</xdr:rowOff>
    </xdr:to>
    <xdr:cxnSp macro="">
      <xdr:nvCxnSpPr>
        <xdr:cNvPr id="405" name="直線コネクタ 404"/>
        <xdr:cNvCxnSpPr/>
      </xdr:nvCxnSpPr>
      <xdr:spPr>
        <a:xfrm flipV="1">
          <a:off x="8750300" y="13398548"/>
          <a:ext cx="889000" cy="10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125437</xdr:rowOff>
    </xdr:from>
    <xdr:to>
      <xdr:col>45</xdr:col>
      <xdr:colOff>177800</xdr:colOff>
      <xdr:row>78</xdr:row>
      <xdr:rowOff>134214</xdr:rowOff>
    </xdr:to>
    <xdr:cxnSp macro="">
      <xdr:nvCxnSpPr>
        <xdr:cNvPr id="408" name="直線コネクタ 407"/>
        <xdr:cNvCxnSpPr/>
      </xdr:nvCxnSpPr>
      <xdr:spPr>
        <a:xfrm>
          <a:off x="7861300" y="13498537"/>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125437</xdr:rowOff>
    </xdr:from>
    <xdr:to>
      <xdr:col>41</xdr:col>
      <xdr:colOff>50800</xdr:colOff>
      <xdr:row>79</xdr:row>
      <xdr:rowOff>41618</xdr:rowOff>
    </xdr:to>
    <xdr:cxnSp macro="">
      <xdr:nvCxnSpPr>
        <xdr:cNvPr id="411" name="直線コネクタ 410"/>
        <xdr:cNvCxnSpPr/>
      </xdr:nvCxnSpPr>
      <xdr:spPr>
        <a:xfrm flipV="1">
          <a:off x="6972300" y="13498537"/>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17662</xdr:rowOff>
    </xdr:from>
    <xdr:to>
      <xdr:col>55</xdr:col>
      <xdr:colOff>50800</xdr:colOff>
      <xdr:row>77</xdr:row>
      <xdr:rowOff>119262</xdr:rowOff>
    </xdr:to>
    <xdr:sp macro="" textlink="">
      <xdr:nvSpPr>
        <xdr:cNvPr id="421" name="楕円 420"/>
        <xdr:cNvSpPr/>
      </xdr:nvSpPr>
      <xdr:spPr>
        <a:xfrm>
          <a:off x="10426700" y="132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40539</xdr:rowOff>
    </xdr:from>
    <xdr:ext cx="599010" cy="259045"/>
    <xdr:sp macro="" textlink="">
      <xdr:nvSpPr>
        <xdr:cNvPr id="422" name="普通建設事業費 （ うち新規整備　）該当値テキスト"/>
        <xdr:cNvSpPr txBox="1"/>
      </xdr:nvSpPr>
      <xdr:spPr>
        <a:xfrm>
          <a:off x="10528300" y="1307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146098</xdr:rowOff>
    </xdr:from>
    <xdr:to>
      <xdr:col>50</xdr:col>
      <xdr:colOff>165100</xdr:colOff>
      <xdr:row>78</xdr:row>
      <xdr:rowOff>76248</xdr:rowOff>
    </xdr:to>
    <xdr:sp macro="" textlink="">
      <xdr:nvSpPr>
        <xdr:cNvPr id="423" name="楕円 422"/>
        <xdr:cNvSpPr/>
      </xdr:nvSpPr>
      <xdr:spPr>
        <a:xfrm>
          <a:off x="9588500" y="133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92775</xdr:rowOff>
    </xdr:from>
    <xdr:ext cx="534377" cy="259045"/>
    <xdr:sp macro="" textlink="">
      <xdr:nvSpPr>
        <xdr:cNvPr id="424" name="テキスト ボックス 423"/>
        <xdr:cNvSpPr txBox="1"/>
      </xdr:nvSpPr>
      <xdr:spPr>
        <a:xfrm>
          <a:off x="9372111" y="1312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83414</xdr:rowOff>
    </xdr:from>
    <xdr:to>
      <xdr:col>46</xdr:col>
      <xdr:colOff>38100</xdr:colOff>
      <xdr:row>79</xdr:row>
      <xdr:rowOff>13564</xdr:rowOff>
    </xdr:to>
    <xdr:sp macro="" textlink="">
      <xdr:nvSpPr>
        <xdr:cNvPr id="425" name="楕円 424"/>
        <xdr:cNvSpPr/>
      </xdr:nvSpPr>
      <xdr:spPr>
        <a:xfrm>
          <a:off x="8699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30091</xdr:rowOff>
    </xdr:from>
    <xdr:ext cx="534377" cy="259045"/>
    <xdr:sp macro="" textlink="">
      <xdr:nvSpPr>
        <xdr:cNvPr id="426" name="テキスト ボックス 425"/>
        <xdr:cNvSpPr txBox="1"/>
      </xdr:nvSpPr>
      <xdr:spPr>
        <a:xfrm>
          <a:off x="8483111" y="132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74637</xdr:rowOff>
    </xdr:from>
    <xdr:to>
      <xdr:col>41</xdr:col>
      <xdr:colOff>101600</xdr:colOff>
      <xdr:row>79</xdr:row>
      <xdr:rowOff>4787</xdr:rowOff>
    </xdr:to>
    <xdr:sp macro="" textlink="">
      <xdr:nvSpPr>
        <xdr:cNvPr id="427" name="楕円 426"/>
        <xdr:cNvSpPr/>
      </xdr:nvSpPr>
      <xdr:spPr>
        <a:xfrm>
          <a:off x="7810500" y="134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21314</xdr:rowOff>
    </xdr:from>
    <xdr:ext cx="534377" cy="259045"/>
    <xdr:sp macro="" textlink="">
      <xdr:nvSpPr>
        <xdr:cNvPr id="428" name="テキスト ボックス 427"/>
        <xdr:cNvSpPr txBox="1"/>
      </xdr:nvSpPr>
      <xdr:spPr>
        <a:xfrm>
          <a:off x="7594111" y="132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162268</xdr:rowOff>
    </xdr:from>
    <xdr:to>
      <xdr:col>36</xdr:col>
      <xdr:colOff>165100</xdr:colOff>
      <xdr:row>79</xdr:row>
      <xdr:rowOff>92418</xdr:rowOff>
    </xdr:to>
    <xdr:sp macro="" textlink="">
      <xdr:nvSpPr>
        <xdr:cNvPr id="429" name="楕円 428"/>
        <xdr:cNvSpPr/>
      </xdr:nvSpPr>
      <xdr:spPr>
        <a:xfrm>
          <a:off x="6921500" y="135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83545</xdr:rowOff>
    </xdr:from>
    <xdr:ext cx="469744" cy="259045"/>
    <xdr:sp macro="" textlink="">
      <xdr:nvSpPr>
        <xdr:cNvPr id="430" name="テキスト ボックス 429"/>
        <xdr:cNvSpPr txBox="1"/>
      </xdr:nvSpPr>
      <xdr:spPr>
        <a:xfrm>
          <a:off x="6737428" y="136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88638</xdr:rowOff>
    </xdr:from>
    <xdr:to>
      <xdr:col>55</xdr:col>
      <xdr:colOff>0</xdr:colOff>
      <xdr:row>98</xdr:row>
      <xdr:rowOff>108796</xdr:rowOff>
    </xdr:to>
    <xdr:cxnSp macro="">
      <xdr:nvCxnSpPr>
        <xdr:cNvPr id="459" name="直線コネクタ 458"/>
        <xdr:cNvCxnSpPr/>
      </xdr:nvCxnSpPr>
      <xdr:spPr>
        <a:xfrm>
          <a:off x="9639300" y="16890738"/>
          <a:ext cx="838200" cy="2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88638</xdr:rowOff>
    </xdr:from>
    <xdr:to>
      <xdr:col>50</xdr:col>
      <xdr:colOff>114300</xdr:colOff>
      <xdr:row>98</xdr:row>
      <xdr:rowOff>161024</xdr:rowOff>
    </xdr:to>
    <xdr:cxnSp macro="">
      <xdr:nvCxnSpPr>
        <xdr:cNvPr id="462" name="直線コネクタ 461"/>
        <xdr:cNvCxnSpPr/>
      </xdr:nvCxnSpPr>
      <xdr:spPr>
        <a:xfrm flipV="1">
          <a:off x="8750300" y="16890738"/>
          <a:ext cx="889000" cy="7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161024</xdr:rowOff>
    </xdr:from>
    <xdr:to>
      <xdr:col>45</xdr:col>
      <xdr:colOff>177800</xdr:colOff>
      <xdr:row>99</xdr:row>
      <xdr:rowOff>9416</xdr:rowOff>
    </xdr:to>
    <xdr:cxnSp macro="">
      <xdr:nvCxnSpPr>
        <xdr:cNvPr id="465" name="直線コネクタ 464"/>
        <xdr:cNvCxnSpPr/>
      </xdr:nvCxnSpPr>
      <xdr:spPr>
        <a:xfrm flipV="1">
          <a:off x="7861300" y="16963124"/>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97546</xdr:rowOff>
    </xdr:from>
    <xdr:to>
      <xdr:col>41</xdr:col>
      <xdr:colOff>50800</xdr:colOff>
      <xdr:row>99</xdr:row>
      <xdr:rowOff>9416</xdr:rowOff>
    </xdr:to>
    <xdr:cxnSp macro="">
      <xdr:nvCxnSpPr>
        <xdr:cNvPr id="468" name="直線コネクタ 467"/>
        <xdr:cNvCxnSpPr/>
      </xdr:nvCxnSpPr>
      <xdr:spPr>
        <a:xfrm>
          <a:off x="6972300" y="16899646"/>
          <a:ext cx="889000" cy="8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57996</xdr:rowOff>
    </xdr:from>
    <xdr:to>
      <xdr:col>55</xdr:col>
      <xdr:colOff>50800</xdr:colOff>
      <xdr:row>98</xdr:row>
      <xdr:rowOff>159596</xdr:rowOff>
    </xdr:to>
    <xdr:sp macro="" textlink="">
      <xdr:nvSpPr>
        <xdr:cNvPr id="478" name="楕円 477"/>
        <xdr:cNvSpPr/>
      </xdr:nvSpPr>
      <xdr:spPr>
        <a:xfrm>
          <a:off x="10426700" y="168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144373</xdr:rowOff>
    </xdr:from>
    <xdr:ext cx="534377" cy="259045"/>
    <xdr:sp macro="" textlink="">
      <xdr:nvSpPr>
        <xdr:cNvPr id="479" name="普通建設事業費 （ うち更新整備　）該当値テキスト"/>
        <xdr:cNvSpPr txBox="1"/>
      </xdr:nvSpPr>
      <xdr:spPr>
        <a:xfrm>
          <a:off x="10528300" y="167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37838</xdr:rowOff>
    </xdr:from>
    <xdr:to>
      <xdr:col>50</xdr:col>
      <xdr:colOff>165100</xdr:colOff>
      <xdr:row>98</xdr:row>
      <xdr:rowOff>139438</xdr:rowOff>
    </xdr:to>
    <xdr:sp macro="" textlink="">
      <xdr:nvSpPr>
        <xdr:cNvPr id="480" name="楕円 479"/>
        <xdr:cNvSpPr/>
      </xdr:nvSpPr>
      <xdr:spPr>
        <a:xfrm>
          <a:off x="9588500" y="168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130565</xdr:rowOff>
    </xdr:from>
    <xdr:ext cx="534377" cy="259045"/>
    <xdr:sp macro="" textlink="">
      <xdr:nvSpPr>
        <xdr:cNvPr id="481" name="テキスト ボックス 480"/>
        <xdr:cNvSpPr txBox="1"/>
      </xdr:nvSpPr>
      <xdr:spPr>
        <a:xfrm>
          <a:off x="9372111" y="1693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110224</xdr:rowOff>
    </xdr:from>
    <xdr:to>
      <xdr:col>46</xdr:col>
      <xdr:colOff>38100</xdr:colOff>
      <xdr:row>99</xdr:row>
      <xdr:rowOff>40374</xdr:rowOff>
    </xdr:to>
    <xdr:sp macro="" textlink="">
      <xdr:nvSpPr>
        <xdr:cNvPr id="482" name="楕円 481"/>
        <xdr:cNvSpPr/>
      </xdr:nvSpPr>
      <xdr:spPr>
        <a:xfrm>
          <a:off x="8699500" y="169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31501</xdr:rowOff>
    </xdr:from>
    <xdr:ext cx="534377" cy="259045"/>
    <xdr:sp macro="" textlink="">
      <xdr:nvSpPr>
        <xdr:cNvPr id="483" name="テキスト ボックス 482"/>
        <xdr:cNvSpPr txBox="1"/>
      </xdr:nvSpPr>
      <xdr:spPr>
        <a:xfrm>
          <a:off x="8483111" y="170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130066</xdr:rowOff>
    </xdr:from>
    <xdr:to>
      <xdr:col>41</xdr:col>
      <xdr:colOff>101600</xdr:colOff>
      <xdr:row>99</xdr:row>
      <xdr:rowOff>60216</xdr:rowOff>
    </xdr:to>
    <xdr:sp macro="" textlink="">
      <xdr:nvSpPr>
        <xdr:cNvPr id="484" name="楕円 483"/>
        <xdr:cNvSpPr/>
      </xdr:nvSpPr>
      <xdr:spPr>
        <a:xfrm>
          <a:off x="7810500" y="169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51343</xdr:rowOff>
    </xdr:from>
    <xdr:ext cx="469744" cy="259045"/>
    <xdr:sp macro="" textlink="">
      <xdr:nvSpPr>
        <xdr:cNvPr id="485" name="テキスト ボックス 484"/>
        <xdr:cNvSpPr txBox="1"/>
      </xdr:nvSpPr>
      <xdr:spPr>
        <a:xfrm>
          <a:off x="7626428" y="1702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46746</xdr:rowOff>
    </xdr:from>
    <xdr:to>
      <xdr:col>36</xdr:col>
      <xdr:colOff>165100</xdr:colOff>
      <xdr:row>98</xdr:row>
      <xdr:rowOff>148346</xdr:rowOff>
    </xdr:to>
    <xdr:sp macro="" textlink="">
      <xdr:nvSpPr>
        <xdr:cNvPr id="486" name="楕円 485"/>
        <xdr:cNvSpPr/>
      </xdr:nvSpPr>
      <xdr:spPr>
        <a:xfrm>
          <a:off x="6921500" y="16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139473</xdr:rowOff>
    </xdr:from>
    <xdr:ext cx="534377" cy="259045"/>
    <xdr:sp macro="" textlink="">
      <xdr:nvSpPr>
        <xdr:cNvPr id="487" name="テキスト ボックス 486"/>
        <xdr:cNvSpPr txBox="1"/>
      </xdr:nvSpPr>
      <xdr:spPr>
        <a:xfrm>
          <a:off x="6705111" y="169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113356</xdr:rowOff>
    </xdr:from>
    <xdr:to>
      <xdr:col>85</xdr:col>
      <xdr:colOff>127000</xdr:colOff>
      <xdr:row>77</xdr:row>
      <xdr:rowOff>126409</xdr:rowOff>
    </xdr:to>
    <xdr:cxnSp macro="">
      <xdr:nvCxnSpPr>
        <xdr:cNvPr id="618" name="直線コネクタ 617"/>
        <xdr:cNvCxnSpPr/>
      </xdr:nvCxnSpPr>
      <xdr:spPr>
        <a:xfrm flipV="1">
          <a:off x="15481300" y="13315006"/>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126409</xdr:rowOff>
    </xdr:from>
    <xdr:to>
      <xdr:col>81</xdr:col>
      <xdr:colOff>50800</xdr:colOff>
      <xdr:row>77</xdr:row>
      <xdr:rowOff>132257</xdr:rowOff>
    </xdr:to>
    <xdr:cxnSp macro="">
      <xdr:nvCxnSpPr>
        <xdr:cNvPr id="621" name="直線コネクタ 620"/>
        <xdr:cNvCxnSpPr/>
      </xdr:nvCxnSpPr>
      <xdr:spPr>
        <a:xfrm flipV="1">
          <a:off x="14592300" y="1332805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132257</xdr:rowOff>
    </xdr:from>
    <xdr:to>
      <xdr:col>76</xdr:col>
      <xdr:colOff>114300</xdr:colOff>
      <xdr:row>77</xdr:row>
      <xdr:rowOff>144391</xdr:rowOff>
    </xdr:to>
    <xdr:cxnSp macro="">
      <xdr:nvCxnSpPr>
        <xdr:cNvPr id="624" name="直線コネクタ 623"/>
        <xdr:cNvCxnSpPr/>
      </xdr:nvCxnSpPr>
      <xdr:spPr>
        <a:xfrm flipV="1">
          <a:off x="13703300" y="1333390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144391</xdr:rowOff>
    </xdr:from>
    <xdr:to>
      <xdr:col>71</xdr:col>
      <xdr:colOff>177800</xdr:colOff>
      <xdr:row>77</xdr:row>
      <xdr:rowOff>163159</xdr:rowOff>
    </xdr:to>
    <xdr:cxnSp macro="">
      <xdr:nvCxnSpPr>
        <xdr:cNvPr id="627" name="直線コネクタ 626"/>
        <xdr:cNvCxnSpPr/>
      </xdr:nvCxnSpPr>
      <xdr:spPr>
        <a:xfrm flipV="1">
          <a:off x="12814300" y="13346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62556</xdr:rowOff>
    </xdr:from>
    <xdr:to>
      <xdr:col>85</xdr:col>
      <xdr:colOff>177800</xdr:colOff>
      <xdr:row>77</xdr:row>
      <xdr:rowOff>164156</xdr:rowOff>
    </xdr:to>
    <xdr:sp macro="" textlink="">
      <xdr:nvSpPr>
        <xdr:cNvPr id="637" name="楕円 636"/>
        <xdr:cNvSpPr/>
      </xdr:nvSpPr>
      <xdr:spPr>
        <a:xfrm>
          <a:off x="16268700" y="132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40983</xdr:rowOff>
    </xdr:from>
    <xdr:ext cx="534377" cy="259045"/>
    <xdr:sp macro="" textlink="">
      <xdr:nvSpPr>
        <xdr:cNvPr id="638" name="公債費該当値テキスト"/>
        <xdr:cNvSpPr txBox="1"/>
      </xdr:nvSpPr>
      <xdr:spPr>
        <a:xfrm>
          <a:off x="16370300" y="132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75609</xdr:rowOff>
    </xdr:from>
    <xdr:to>
      <xdr:col>81</xdr:col>
      <xdr:colOff>101600</xdr:colOff>
      <xdr:row>78</xdr:row>
      <xdr:rowOff>5759</xdr:rowOff>
    </xdr:to>
    <xdr:sp macro="" textlink="">
      <xdr:nvSpPr>
        <xdr:cNvPr id="639" name="楕円 638"/>
        <xdr:cNvSpPr/>
      </xdr:nvSpPr>
      <xdr:spPr>
        <a:xfrm>
          <a:off x="15430500" y="132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168336</xdr:rowOff>
    </xdr:from>
    <xdr:ext cx="534377" cy="259045"/>
    <xdr:sp macro="" textlink="">
      <xdr:nvSpPr>
        <xdr:cNvPr id="640" name="テキスト ボックス 639"/>
        <xdr:cNvSpPr txBox="1"/>
      </xdr:nvSpPr>
      <xdr:spPr>
        <a:xfrm>
          <a:off x="15214111" y="133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81457</xdr:rowOff>
    </xdr:from>
    <xdr:to>
      <xdr:col>76</xdr:col>
      <xdr:colOff>165100</xdr:colOff>
      <xdr:row>78</xdr:row>
      <xdr:rowOff>11607</xdr:rowOff>
    </xdr:to>
    <xdr:sp macro="" textlink="">
      <xdr:nvSpPr>
        <xdr:cNvPr id="641" name="楕円 640"/>
        <xdr:cNvSpPr/>
      </xdr:nvSpPr>
      <xdr:spPr>
        <a:xfrm>
          <a:off x="14541500" y="132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2734</xdr:rowOff>
    </xdr:from>
    <xdr:ext cx="534377" cy="259045"/>
    <xdr:sp macro="" textlink="">
      <xdr:nvSpPr>
        <xdr:cNvPr id="642" name="テキスト ボックス 641"/>
        <xdr:cNvSpPr txBox="1"/>
      </xdr:nvSpPr>
      <xdr:spPr>
        <a:xfrm>
          <a:off x="14325111" y="133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93591</xdr:rowOff>
    </xdr:from>
    <xdr:to>
      <xdr:col>72</xdr:col>
      <xdr:colOff>38100</xdr:colOff>
      <xdr:row>78</xdr:row>
      <xdr:rowOff>23741</xdr:rowOff>
    </xdr:to>
    <xdr:sp macro="" textlink="">
      <xdr:nvSpPr>
        <xdr:cNvPr id="643" name="楕円 642"/>
        <xdr:cNvSpPr/>
      </xdr:nvSpPr>
      <xdr:spPr>
        <a:xfrm>
          <a:off x="13652500" y="132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14868</xdr:rowOff>
    </xdr:from>
    <xdr:ext cx="534377" cy="259045"/>
    <xdr:sp macro="" textlink="">
      <xdr:nvSpPr>
        <xdr:cNvPr id="644" name="テキスト ボックス 643"/>
        <xdr:cNvSpPr txBox="1"/>
      </xdr:nvSpPr>
      <xdr:spPr>
        <a:xfrm>
          <a:off x="13436111" y="133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112359</xdr:rowOff>
    </xdr:from>
    <xdr:to>
      <xdr:col>67</xdr:col>
      <xdr:colOff>101600</xdr:colOff>
      <xdr:row>78</xdr:row>
      <xdr:rowOff>42509</xdr:rowOff>
    </xdr:to>
    <xdr:sp macro="" textlink="">
      <xdr:nvSpPr>
        <xdr:cNvPr id="645" name="楕円 644"/>
        <xdr:cNvSpPr/>
      </xdr:nvSpPr>
      <xdr:spPr>
        <a:xfrm>
          <a:off x="12763500" y="13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33636</xdr:rowOff>
    </xdr:from>
    <xdr:ext cx="534377" cy="259045"/>
    <xdr:sp macro="" textlink="">
      <xdr:nvSpPr>
        <xdr:cNvPr id="646" name="テキスト ボックス 645"/>
        <xdr:cNvSpPr txBox="1"/>
      </xdr:nvSpPr>
      <xdr:spPr>
        <a:xfrm>
          <a:off x="12547111" y="134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144869</xdr:rowOff>
    </xdr:from>
    <xdr:to>
      <xdr:col>85</xdr:col>
      <xdr:colOff>127000</xdr:colOff>
      <xdr:row>99</xdr:row>
      <xdr:rowOff>17360</xdr:rowOff>
    </xdr:to>
    <xdr:cxnSp macro="">
      <xdr:nvCxnSpPr>
        <xdr:cNvPr id="677" name="直線コネクタ 676"/>
        <xdr:cNvCxnSpPr/>
      </xdr:nvCxnSpPr>
      <xdr:spPr>
        <a:xfrm flipV="1">
          <a:off x="15481300" y="16946969"/>
          <a:ext cx="8382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8534</xdr:rowOff>
    </xdr:from>
    <xdr:to>
      <xdr:col>81</xdr:col>
      <xdr:colOff>50800</xdr:colOff>
      <xdr:row>99</xdr:row>
      <xdr:rowOff>17360</xdr:rowOff>
    </xdr:to>
    <xdr:cxnSp macro="">
      <xdr:nvCxnSpPr>
        <xdr:cNvPr id="680" name="直線コネクタ 679"/>
        <xdr:cNvCxnSpPr/>
      </xdr:nvCxnSpPr>
      <xdr:spPr>
        <a:xfrm>
          <a:off x="14592300" y="16982084"/>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145186</xdr:rowOff>
    </xdr:from>
    <xdr:to>
      <xdr:col>76</xdr:col>
      <xdr:colOff>114300</xdr:colOff>
      <xdr:row>99</xdr:row>
      <xdr:rowOff>8534</xdr:rowOff>
    </xdr:to>
    <xdr:cxnSp macro="">
      <xdr:nvCxnSpPr>
        <xdr:cNvPr id="683" name="直線コネクタ 682"/>
        <xdr:cNvCxnSpPr/>
      </xdr:nvCxnSpPr>
      <xdr:spPr>
        <a:xfrm>
          <a:off x="13703300" y="16947286"/>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145186</xdr:rowOff>
    </xdr:from>
    <xdr:to>
      <xdr:col>71</xdr:col>
      <xdr:colOff>177800</xdr:colOff>
      <xdr:row>99</xdr:row>
      <xdr:rowOff>18808</xdr:rowOff>
    </xdr:to>
    <xdr:cxnSp macro="">
      <xdr:nvCxnSpPr>
        <xdr:cNvPr id="686" name="直線コネクタ 685"/>
        <xdr:cNvCxnSpPr/>
      </xdr:nvCxnSpPr>
      <xdr:spPr>
        <a:xfrm flipV="1">
          <a:off x="12814300" y="16947286"/>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94069</xdr:rowOff>
    </xdr:from>
    <xdr:to>
      <xdr:col>85</xdr:col>
      <xdr:colOff>177800</xdr:colOff>
      <xdr:row>99</xdr:row>
      <xdr:rowOff>24219</xdr:rowOff>
    </xdr:to>
    <xdr:sp macro="" textlink="">
      <xdr:nvSpPr>
        <xdr:cNvPr id="696" name="楕円 695"/>
        <xdr:cNvSpPr/>
      </xdr:nvSpPr>
      <xdr:spPr>
        <a:xfrm>
          <a:off x="16268700" y="16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53446</xdr:rowOff>
    </xdr:from>
    <xdr:ext cx="534377" cy="259045"/>
    <xdr:sp macro="" textlink="">
      <xdr:nvSpPr>
        <xdr:cNvPr id="697" name="積立金該当値テキスト"/>
        <xdr:cNvSpPr txBox="1"/>
      </xdr:nvSpPr>
      <xdr:spPr>
        <a:xfrm>
          <a:off x="16370300" y="166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138010</xdr:rowOff>
    </xdr:from>
    <xdr:to>
      <xdr:col>81</xdr:col>
      <xdr:colOff>101600</xdr:colOff>
      <xdr:row>99</xdr:row>
      <xdr:rowOff>68160</xdr:rowOff>
    </xdr:to>
    <xdr:sp macro="" textlink="">
      <xdr:nvSpPr>
        <xdr:cNvPr id="698" name="楕円 697"/>
        <xdr:cNvSpPr/>
      </xdr:nvSpPr>
      <xdr:spPr>
        <a:xfrm>
          <a:off x="15430500" y="169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59287</xdr:rowOff>
    </xdr:from>
    <xdr:ext cx="534377" cy="259045"/>
    <xdr:sp macro="" textlink="">
      <xdr:nvSpPr>
        <xdr:cNvPr id="699" name="テキスト ボックス 698"/>
        <xdr:cNvSpPr txBox="1"/>
      </xdr:nvSpPr>
      <xdr:spPr>
        <a:xfrm>
          <a:off x="15214111" y="170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129184</xdr:rowOff>
    </xdr:from>
    <xdr:to>
      <xdr:col>76</xdr:col>
      <xdr:colOff>165100</xdr:colOff>
      <xdr:row>99</xdr:row>
      <xdr:rowOff>59334</xdr:rowOff>
    </xdr:to>
    <xdr:sp macro="" textlink="">
      <xdr:nvSpPr>
        <xdr:cNvPr id="700" name="楕円 699"/>
        <xdr:cNvSpPr/>
      </xdr:nvSpPr>
      <xdr:spPr>
        <a:xfrm>
          <a:off x="14541500" y="169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50461</xdr:rowOff>
    </xdr:from>
    <xdr:ext cx="534377" cy="259045"/>
    <xdr:sp macro="" textlink="">
      <xdr:nvSpPr>
        <xdr:cNvPr id="701" name="テキスト ボックス 700"/>
        <xdr:cNvSpPr txBox="1"/>
      </xdr:nvSpPr>
      <xdr:spPr>
        <a:xfrm>
          <a:off x="14325111" y="170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94386</xdr:rowOff>
    </xdr:from>
    <xdr:to>
      <xdr:col>72</xdr:col>
      <xdr:colOff>38100</xdr:colOff>
      <xdr:row>99</xdr:row>
      <xdr:rowOff>24536</xdr:rowOff>
    </xdr:to>
    <xdr:sp macro="" textlink="">
      <xdr:nvSpPr>
        <xdr:cNvPr id="702" name="楕円 701"/>
        <xdr:cNvSpPr/>
      </xdr:nvSpPr>
      <xdr:spPr>
        <a:xfrm>
          <a:off x="13652500" y="168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41063</xdr:rowOff>
    </xdr:from>
    <xdr:ext cx="534377" cy="259045"/>
    <xdr:sp macro="" textlink="">
      <xdr:nvSpPr>
        <xdr:cNvPr id="703" name="テキスト ボックス 702"/>
        <xdr:cNvSpPr txBox="1"/>
      </xdr:nvSpPr>
      <xdr:spPr>
        <a:xfrm>
          <a:off x="13436111" y="166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139458</xdr:rowOff>
    </xdr:from>
    <xdr:to>
      <xdr:col>67</xdr:col>
      <xdr:colOff>101600</xdr:colOff>
      <xdr:row>99</xdr:row>
      <xdr:rowOff>69608</xdr:rowOff>
    </xdr:to>
    <xdr:sp macro="" textlink="">
      <xdr:nvSpPr>
        <xdr:cNvPr id="704" name="楕円 703"/>
        <xdr:cNvSpPr/>
      </xdr:nvSpPr>
      <xdr:spPr>
        <a:xfrm>
          <a:off x="12763500" y="169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86135</xdr:rowOff>
    </xdr:from>
    <xdr:ext cx="534377" cy="259045"/>
    <xdr:sp macro="" textlink="">
      <xdr:nvSpPr>
        <xdr:cNvPr id="705" name="テキスト ボックス 704"/>
        <xdr:cNvSpPr txBox="1"/>
      </xdr:nvSpPr>
      <xdr:spPr>
        <a:xfrm>
          <a:off x="12547111" y="167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84241</xdr:rowOff>
    </xdr:from>
    <xdr:to>
      <xdr:col>111</xdr:col>
      <xdr:colOff>177800</xdr:colOff>
      <xdr:row>38</xdr:row>
      <xdr:rowOff>139700</xdr:rowOff>
    </xdr:to>
    <xdr:cxnSp macro="">
      <xdr:nvCxnSpPr>
        <xdr:cNvPr id="735" name="直線コネクタ 734"/>
        <xdr:cNvCxnSpPr/>
      </xdr:nvCxnSpPr>
      <xdr:spPr>
        <a:xfrm>
          <a:off x="20434300" y="6599341"/>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84241</xdr:rowOff>
    </xdr:from>
    <xdr:to>
      <xdr:col>107</xdr:col>
      <xdr:colOff>50800</xdr:colOff>
      <xdr:row>38</xdr:row>
      <xdr:rowOff>139700</xdr:rowOff>
    </xdr:to>
    <xdr:cxnSp macro="">
      <xdr:nvCxnSpPr>
        <xdr:cNvPr id="738" name="直線コネクタ 737"/>
        <xdr:cNvCxnSpPr/>
      </xdr:nvCxnSpPr>
      <xdr:spPr>
        <a:xfrm flipV="1">
          <a:off x="19545300" y="6599341"/>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138648</xdr:rowOff>
    </xdr:from>
    <xdr:to>
      <xdr:col>102</xdr:col>
      <xdr:colOff>114300</xdr:colOff>
      <xdr:row>38</xdr:row>
      <xdr:rowOff>139700</xdr:rowOff>
    </xdr:to>
    <xdr:cxnSp macro="">
      <xdr:nvCxnSpPr>
        <xdr:cNvPr id="741" name="直線コネクタ 740"/>
        <xdr:cNvCxnSpPr/>
      </xdr:nvCxnSpPr>
      <xdr:spPr>
        <a:xfrm>
          <a:off x="18656300" y="66537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33441</xdr:rowOff>
    </xdr:from>
    <xdr:to>
      <xdr:col>107</xdr:col>
      <xdr:colOff>101600</xdr:colOff>
      <xdr:row>38</xdr:row>
      <xdr:rowOff>135041</xdr:rowOff>
    </xdr:to>
    <xdr:sp macro="" textlink="">
      <xdr:nvSpPr>
        <xdr:cNvPr id="755" name="楕円 754"/>
        <xdr:cNvSpPr/>
      </xdr:nvSpPr>
      <xdr:spPr>
        <a:xfrm>
          <a:off x="20383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126168</xdr:rowOff>
    </xdr:from>
    <xdr:ext cx="469744" cy="259045"/>
    <xdr:sp macro="" textlink="">
      <xdr:nvSpPr>
        <xdr:cNvPr id="756" name="テキスト ボックス 755"/>
        <xdr:cNvSpPr txBox="1"/>
      </xdr:nvSpPr>
      <xdr:spPr>
        <a:xfrm>
          <a:off x="20199428" y="66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87848</xdr:rowOff>
    </xdr:from>
    <xdr:to>
      <xdr:col>98</xdr:col>
      <xdr:colOff>38100</xdr:colOff>
      <xdr:row>39</xdr:row>
      <xdr:rowOff>17998</xdr:rowOff>
    </xdr:to>
    <xdr:sp macro="" textlink="">
      <xdr:nvSpPr>
        <xdr:cNvPr id="759" name="楕円 758"/>
        <xdr:cNvSpPr/>
      </xdr:nvSpPr>
      <xdr:spPr>
        <a:xfrm>
          <a:off x="18605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9125</xdr:rowOff>
    </xdr:from>
    <xdr:ext cx="313932" cy="259045"/>
    <xdr:sp macro="" textlink="">
      <xdr:nvSpPr>
        <xdr:cNvPr id="760" name="テキスト ボックス 759"/>
        <xdr:cNvSpPr txBox="1"/>
      </xdr:nvSpPr>
      <xdr:spPr>
        <a:xfrm>
          <a:off x="18499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39668</xdr:rowOff>
    </xdr:from>
    <xdr:to>
      <xdr:col>116</xdr:col>
      <xdr:colOff>63500</xdr:colOff>
      <xdr:row>59</xdr:row>
      <xdr:rowOff>39763</xdr:rowOff>
    </xdr:to>
    <xdr:cxnSp macro="">
      <xdr:nvCxnSpPr>
        <xdr:cNvPr id="789" name="直線コネクタ 788"/>
        <xdr:cNvCxnSpPr/>
      </xdr:nvCxnSpPr>
      <xdr:spPr>
        <a:xfrm flipV="1">
          <a:off x="21323300" y="10155218"/>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39763</xdr:rowOff>
    </xdr:from>
    <xdr:to>
      <xdr:col>111</xdr:col>
      <xdr:colOff>177800</xdr:colOff>
      <xdr:row>59</xdr:row>
      <xdr:rowOff>39897</xdr:rowOff>
    </xdr:to>
    <xdr:cxnSp macro="">
      <xdr:nvCxnSpPr>
        <xdr:cNvPr id="792" name="直線コネクタ 791"/>
        <xdr:cNvCxnSpPr/>
      </xdr:nvCxnSpPr>
      <xdr:spPr>
        <a:xfrm flipV="1">
          <a:off x="20434300" y="1015531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39763</xdr:rowOff>
    </xdr:from>
    <xdr:to>
      <xdr:col>107</xdr:col>
      <xdr:colOff>50800</xdr:colOff>
      <xdr:row>59</xdr:row>
      <xdr:rowOff>39897</xdr:rowOff>
    </xdr:to>
    <xdr:cxnSp macro="">
      <xdr:nvCxnSpPr>
        <xdr:cNvPr id="795" name="直線コネクタ 794"/>
        <xdr:cNvCxnSpPr/>
      </xdr:nvCxnSpPr>
      <xdr:spPr>
        <a:xfrm>
          <a:off x="19545300" y="1015531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38868</xdr:rowOff>
    </xdr:from>
    <xdr:to>
      <xdr:col>102</xdr:col>
      <xdr:colOff>114300</xdr:colOff>
      <xdr:row>59</xdr:row>
      <xdr:rowOff>39763</xdr:rowOff>
    </xdr:to>
    <xdr:cxnSp macro="">
      <xdr:nvCxnSpPr>
        <xdr:cNvPr id="798" name="直線コネクタ 797"/>
        <xdr:cNvCxnSpPr/>
      </xdr:nvCxnSpPr>
      <xdr:spPr>
        <a:xfrm>
          <a:off x="18656300" y="10154418"/>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160318</xdr:rowOff>
    </xdr:from>
    <xdr:to>
      <xdr:col>116</xdr:col>
      <xdr:colOff>114300</xdr:colOff>
      <xdr:row>59</xdr:row>
      <xdr:rowOff>90468</xdr:rowOff>
    </xdr:to>
    <xdr:sp macro="" textlink="">
      <xdr:nvSpPr>
        <xdr:cNvPr id="808" name="楕円 807"/>
        <xdr:cNvSpPr/>
      </xdr:nvSpPr>
      <xdr:spPr>
        <a:xfrm>
          <a:off x="22110700" y="101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160413</xdr:rowOff>
    </xdr:from>
    <xdr:to>
      <xdr:col>112</xdr:col>
      <xdr:colOff>38100</xdr:colOff>
      <xdr:row>59</xdr:row>
      <xdr:rowOff>90563</xdr:rowOff>
    </xdr:to>
    <xdr:sp macro="" textlink="">
      <xdr:nvSpPr>
        <xdr:cNvPr id="810" name="楕円 809"/>
        <xdr:cNvSpPr/>
      </xdr:nvSpPr>
      <xdr:spPr>
        <a:xfrm>
          <a:off x="21272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81690</xdr:rowOff>
    </xdr:from>
    <xdr:ext cx="378565" cy="259045"/>
    <xdr:sp macro="" textlink="">
      <xdr:nvSpPr>
        <xdr:cNvPr id="811" name="テキスト ボックス 810"/>
        <xdr:cNvSpPr txBox="1"/>
      </xdr:nvSpPr>
      <xdr:spPr>
        <a:xfrm>
          <a:off x="21134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160547</xdr:rowOff>
    </xdr:from>
    <xdr:to>
      <xdr:col>107</xdr:col>
      <xdr:colOff>101600</xdr:colOff>
      <xdr:row>59</xdr:row>
      <xdr:rowOff>90697</xdr:rowOff>
    </xdr:to>
    <xdr:sp macro="" textlink="">
      <xdr:nvSpPr>
        <xdr:cNvPr id="812" name="楕円 811"/>
        <xdr:cNvSpPr/>
      </xdr:nvSpPr>
      <xdr:spPr>
        <a:xfrm>
          <a:off x="20383500" y="101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81824</xdr:rowOff>
    </xdr:from>
    <xdr:ext cx="378565" cy="259045"/>
    <xdr:sp macro="" textlink="">
      <xdr:nvSpPr>
        <xdr:cNvPr id="813" name="テキスト ボックス 812"/>
        <xdr:cNvSpPr txBox="1"/>
      </xdr:nvSpPr>
      <xdr:spPr>
        <a:xfrm>
          <a:off x="20245017" y="1019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160413</xdr:rowOff>
    </xdr:from>
    <xdr:to>
      <xdr:col>102</xdr:col>
      <xdr:colOff>165100</xdr:colOff>
      <xdr:row>59</xdr:row>
      <xdr:rowOff>90563</xdr:rowOff>
    </xdr:to>
    <xdr:sp macro="" textlink="">
      <xdr:nvSpPr>
        <xdr:cNvPr id="814" name="楕円 813"/>
        <xdr:cNvSpPr/>
      </xdr:nvSpPr>
      <xdr:spPr>
        <a:xfrm>
          <a:off x="19494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81690</xdr:rowOff>
    </xdr:from>
    <xdr:ext cx="378565" cy="259045"/>
    <xdr:sp macro="" textlink="">
      <xdr:nvSpPr>
        <xdr:cNvPr id="815" name="テキスト ボックス 814"/>
        <xdr:cNvSpPr txBox="1"/>
      </xdr:nvSpPr>
      <xdr:spPr>
        <a:xfrm>
          <a:off x="19356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159518</xdr:rowOff>
    </xdr:from>
    <xdr:to>
      <xdr:col>98</xdr:col>
      <xdr:colOff>38100</xdr:colOff>
      <xdr:row>59</xdr:row>
      <xdr:rowOff>89668</xdr:rowOff>
    </xdr:to>
    <xdr:sp macro="" textlink="">
      <xdr:nvSpPr>
        <xdr:cNvPr id="816" name="楕円 815"/>
        <xdr:cNvSpPr/>
      </xdr:nvSpPr>
      <xdr:spPr>
        <a:xfrm>
          <a:off x="18605500" y="101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80795</xdr:rowOff>
    </xdr:from>
    <xdr:ext cx="378565" cy="259045"/>
    <xdr:sp macro="" textlink="">
      <xdr:nvSpPr>
        <xdr:cNvPr id="817" name="テキスト ボックス 816"/>
        <xdr:cNvSpPr txBox="1"/>
      </xdr:nvSpPr>
      <xdr:spPr>
        <a:xfrm>
          <a:off x="18467017" y="10196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52189</xdr:rowOff>
    </xdr:from>
    <xdr:to>
      <xdr:col>116</xdr:col>
      <xdr:colOff>63500</xdr:colOff>
      <xdr:row>77</xdr:row>
      <xdr:rowOff>109547</xdr:rowOff>
    </xdr:to>
    <xdr:cxnSp macro="">
      <xdr:nvCxnSpPr>
        <xdr:cNvPr id="849" name="直線コネクタ 848"/>
        <xdr:cNvCxnSpPr/>
      </xdr:nvCxnSpPr>
      <xdr:spPr>
        <a:xfrm>
          <a:off x="21323300" y="13082389"/>
          <a:ext cx="838200" cy="22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52189</xdr:rowOff>
    </xdr:from>
    <xdr:to>
      <xdr:col>111</xdr:col>
      <xdr:colOff>177800</xdr:colOff>
      <xdr:row>76</xdr:row>
      <xdr:rowOff>84792</xdr:rowOff>
    </xdr:to>
    <xdr:cxnSp macro="">
      <xdr:nvCxnSpPr>
        <xdr:cNvPr id="852" name="直線コネクタ 851"/>
        <xdr:cNvCxnSpPr/>
      </xdr:nvCxnSpPr>
      <xdr:spPr>
        <a:xfrm flipV="1">
          <a:off x="20434300" y="13082389"/>
          <a:ext cx="889000" cy="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84792</xdr:rowOff>
    </xdr:from>
    <xdr:to>
      <xdr:col>107</xdr:col>
      <xdr:colOff>50800</xdr:colOff>
      <xdr:row>76</xdr:row>
      <xdr:rowOff>133767</xdr:rowOff>
    </xdr:to>
    <xdr:cxnSp macro="">
      <xdr:nvCxnSpPr>
        <xdr:cNvPr id="855" name="直線コネクタ 854"/>
        <xdr:cNvCxnSpPr/>
      </xdr:nvCxnSpPr>
      <xdr:spPr>
        <a:xfrm flipV="1">
          <a:off x="19545300" y="13114992"/>
          <a:ext cx="8890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127279</xdr:rowOff>
    </xdr:from>
    <xdr:to>
      <xdr:col>102</xdr:col>
      <xdr:colOff>114300</xdr:colOff>
      <xdr:row>76</xdr:row>
      <xdr:rowOff>133767</xdr:rowOff>
    </xdr:to>
    <xdr:cxnSp macro="">
      <xdr:nvCxnSpPr>
        <xdr:cNvPr id="858" name="直線コネクタ 857"/>
        <xdr:cNvCxnSpPr/>
      </xdr:nvCxnSpPr>
      <xdr:spPr>
        <a:xfrm>
          <a:off x="18656300" y="13157479"/>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58747</xdr:rowOff>
    </xdr:from>
    <xdr:to>
      <xdr:col>116</xdr:col>
      <xdr:colOff>114300</xdr:colOff>
      <xdr:row>77</xdr:row>
      <xdr:rowOff>160347</xdr:rowOff>
    </xdr:to>
    <xdr:sp macro="" textlink="">
      <xdr:nvSpPr>
        <xdr:cNvPr id="868" name="楕円 867"/>
        <xdr:cNvSpPr/>
      </xdr:nvSpPr>
      <xdr:spPr>
        <a:xfrm>
          <a:off x="22110700" y="132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37174</xdr:rowOff>
    </xdr:from>
    <xdr:ext cx="534377" cy="259045"/>
    <xdr:sp macro="" textlink="">
      <xdr:nvSpPr>
        <xdr:cNvPr id="869" name="繰出金該当値テキスト"/>
        <xdr:cNvSpPr txBox="1"/>
      </xdr:nvSpPr>
      <xdr:spPr>
        <a:xfrm>
          <a:off x="22212300" y="132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1389</xdr:rowOff>
    </xdr:from>
    <xdr:to>
      <xdr:col>112</xdr:col>
      <xdr:colOff>38100</xdr:colOff>
      <xdr:row>76</xdr:row>
      <xdr:rowOff>102989</xdr:rowOff>
    </xdr:to>
    <xdr:sp macro="" textlink="">
      <xdr:nvSpPr>
        <xdr:cNvPr id="870" name="楕円 869"/>
        <xdr:cNvSpPr/>
      </xdr:nvSpPr>
      <xdr:spPr>
        <a:xfrm>
          <a:off x="21272500" y="130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119517</xdr:rowOff>
    </xdr:from>
    <xdr:ext cx="534377" cy="259045"/>
    <xdr:sp macro="" textlink="">
      <xdr:nvSpPr>
        <xdr:cNvPr id="871" name="テキスト ボックス 870"/>
        <xdr:cNvSpPr txBox="1"/>
      </xdr:nvSpPr>
      <xdr:spPr>
        <a:xfrm>
          <a:off x="21056111" y="128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33992</xdr:rowOff>
    </xdr:from>
    <xdr:to>
      <xdr:col>107</xdr:col>
      <xdr:colOff>101600</xdr:colOff>
      <xdr:row>76</xdr:row>
      <xdr:rowOff>135592</xdr:rowOff>
    </xdr:to>
    <xdr:sp macro="" textlink="">
      <xdr:nvSpPr>
        <xdr:cNvPr id="872" name="楕円 871"/>
        <xdr:cNvSpPr/>
      </xdr:nvSpPr>
      <xdr:spPr>
        <a:xfrm>
          <a:off x="20383500" y="130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152119</xdr:rowOff>
    </xdr:from>
    <xdr:ext cx="534377" cy="259045"/>
    <xdr:sp macro="" textlink="">
      <xdr:nvSpPr>
        <xdr:cNvPr id="873" name="テキスト ボックス 872"/>
        <xdr:cNvSpPr txBox="1"/>
      </xdr:nvSpPr>
      <xdr:spPr>
        <a:xfrm>
          <a:off x="20167111" y="128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82967</xdr:rowOff>
    </xdr:from>
    <xdr:to>
      <xdr:col>102</xdr:col>
      <xdr:colOff>165100</xdr:colOff>
      <xdr:row>77</xdr:row>
      <xdr:rowOff>13117</xdr:rowOff>
    </xdr:to>
    <xdr:sp macro="" textlink="">
      <xdr:nvSpPr>
        <xdr:cNvPr id="874" name="楕円 873"/>
        <xdr:cNvSpPr/>
      </xdr:nvSpPr>
      <xdr:spPr>
        <a:xfrm>
          <a:off x="19494500" y="131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29644</xdr:rowOff>
    </xdr:from>
    <xdr:ext cx="534377" cy="259045"/>
    <xdr:sp macro="" textlink="">
      <xdr:nvSpPr>
        <xdr:cNvPr id="875" name="テキスト ボックス 874"/>
        <xdr:cNvSpPr txBox="1"/>
      </xdr:nvSpPr>
      <xdr:spPr>
        <a:xfrm>
          <a:off x="19278111" y="128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76479</xdr:rowOff>
    </xdr:from>
    <xdr:to>
      <xdr:col>98</xdr:col>
      <xdr:colOff>38100</xdr:colOff>
      <xdr:row>77</xdr:row>
      <xdr:rowOff>6629</xdr:rowOff>
    </xdr:to>
    <xdr:sp macro="" textlink="">
      <xdr:nvSpPr>
        <xdr:cNvPr id="876" name="楕円 875"/>
        <xdr:cNvSpPr/>
      </xdr:nvSpPr>
      <xdr:spPr>
        <a:xfrm>
          <a:off x="18605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23156</xdr:rowOff>
    </xdr:from>
    <xdr:ext cx="534377" cy="259045"/>
    <xdr:sp macro="" textlink="">
      <xdr:nvSpPr>
        <xdr:cNvPr id="877" name="テキスト ボックス 876"/>
        <xdr:cNvSpPr txBox="1"/>
      </xdr:nvSpPr>
      <xdr:spPr>
        <a:xfrm>
          <a:off x="18389111" y="128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827,875</a:t>
          </a:r>
          <a:r>
            <a:rPr kumimoji="1" lang="ja-JP" altLang="ja-JP" sz="1000">
              <a:solidFill>
                <a:schemeClr val="dk1"/>
              </a:solidFill>
              <a:effectLst/>
              <a:latin typeface="+mn-lt"/>
              <a:ea typeface="+mn-ea"/>
              <a:cs typeface="+mn-cs"/>
            </a:rPr>
            <a:t>円となっており、前年度から</a:t>
          </a:r>
          <a:r>
            <a:rPr kumimoji="1" lang="en-US" altLang="ja-JP" sz="1000">
              <a:solidFill>
                <a:schemeClr val="dk1"/>
              </a:solidFill>
              <a:effectLst/>
              <a:latin typeface="+mn-lt"/>
              <a:ea typeface="+mn-ea"/>
              <a:cs typeface="+mn-cs"/>
            </a:rPr>
            <a:t>124,189</a:t>
          </a:r>
          <a:r>
            <a:rPr kumimoji="1" lang="ja-JP" altLang="ja-JP" sz="1000">
              <a:solidFill>
                <a:schemeClr val="dk1"/>
              </a:solidFill>
              <a:effectLst/>
              <a:latin typeface="+mn-lt"/>
              <a:ea typeface="+mn-ea"/>
              <a:cs typeface="+mn-cs"/>
            </a:rPr>
            <a:t>円増加している。</a:t>
          </a:r>
          <a:endParaRPr lang="ja-JP" altLang="ja-JP" sz="1000">
            <a:effectLst/>
          </a:endParaRPr>
        </a:p>
        <a:p>
          <a:r>
            <a:rPr kumimoji="1" lang="ja-JP" altLang="ja-JP" sz="1000">
              <a:solidFill>
                <a:schemeClr val="dk1"/>
              </a:solidFill>
              <a:effectLst/>
              <a:latin typeface="+mn-lt"/>
              <a:ea typeface="+mn-ea"/>
              <a:cs typeface="+mn-cs"/>
            </a:rPr>
            <a:t>　義務的経費を見ると人件費は、住民一人当たり</a:t>
          </a:r>
          <a:r>
            <a:rPr kumimoji="1" lang="en-US" altLang="ja-JP" sz="1000">
              <a:solidFill>
                <a:schemeClr val="dk1"/>
              </a:solidFill>
              <a:effectLst/>
              <a:latin typeface="+mn-lt"/>
              <a:ea typeface="+mn-ea"/>
              <a:cs typeface="+mn-cs"/>
            </a:rPr>
            <a:t>128,524</a:t>
          </a:r>
          <a:r>
            <a:rPr kumimoji="1" lang="ja-JP" altLang="ja-JP" sz="1000">
              <a:solidFill>
                <a:schemeClr val="dk1"/>
              </a:solidFill>
              <a:effectLst/>
              <a:latin typeface="+mn-lt"/>
              <a:ea typeface="+mn-ea"/>
              <a:cs typeface="+mn-cs"/>
            </a:rPr>
            <a:t>円となっており、類似団体平均（</a:t>
          </a:r>
          <a:r>
            <a:rPr kumimoji="1" lang="en-US" altLang="ja-JP" sz="1000">
              <a:solidFill>
                <a:schemeClr val="dk1"/>
              </a:solidFill>
              <a:effectLst/>
              <a:latin typeface="+mn-lt"/>
              <a:ea typeface="+mn-ea"/>
              <a:cs typeface="+mn-cs"/>
            </a:rPr>
            <a:t>143,042</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14,518</a:t>
          </a:r>
          <a:r>
            <a:rPr kumimoji="1" lang="ja-JP" altLang="ja-JP" sz="1000">
              <a:solidFill>
                <a:schemeClr val="dk1"/>
              </a:solidFill>
              <a:effectLst/>
              <a:latin typeface="+mn-lt"/>
              <a:ea typeface="+mn-ea"/>
              <a:cs typeface="+mn-cs"/>
            </a:rPr>
            <a:t>円下回っているが、茨城県平均</a:t>
          </a:r>
          <a:r>
            <a:rPr kumimoji="1" lang="en-US" altLang="ja-JP" sz="1000">
              <a:solidFill>
                <a:schemeClr val="dk1"/>
              </a:solidFill>
              <a:effectLst/>
              <a:latin typeface="+mn-lt"/>
              <a:ea typeface="+mn-ea"/>
              <a:cs typeface="+mn-cs"/>
            </a:rPr>
            <a:t>70,746</a:t>
          </a:r>
          <a:r>
            <a:rPr kumimoji="1" lang="ja-JP" altLang="ja-JP" sz="1000">
              <a:solidFill>
                <a:schemeClr val="dk1"/>
              </a:solidFill>
              <a:effectLst/>
              <a:latin typeface="+mn-lt"/>
              <a:ea typeface="+mn-ea"/>
              <a:cs typeface="+mn-cs"/>
            </a:rPr>
            <a:t>円に比べて高い水準にある。これは人口減少（前年度比△</a:t>
          </a:r>
          <a:r>
            <a:rPr kumimoji="1" lang="en-US" altLang="ja-JP" sz="1000">
              <a:solidFill>
                <a:schemeClr val="dk1"/>
              </a:solidFill>
              <a:effectLst/>
              <a:latin typeface="+mn-lt"/>
              <a:ea typeface="+mn-ea"/>
              <a:cs typeface="+mn-cs"/>
            </a:rPr>
            <a:t>187</a:t>
          </a:r>
          <a:r>
            <a:rPr kumimoji="1" lang="ja-JP" altLang="ja-JP" sz="1000">
              <a:solidFill>
                <a:schemeClr val="dk1"/>
              </a:solidFill>
              <a:effectLst/>
              <a:latin typeface="+mn-lt"/>
              <a:ea typeface="+mn-ea"/>
              <a:cs typeface="+mn-cs"/>
            </a:rPr>
            <a:t>人）</a:t>
          </a:r>
          <a:r>
            <a:rPr kumimoji="1" lang="ja-JP" altLang="en-US" sz="1000">
              <a:solidFill>
                <a:schemeClr val="dk1"/>
              </a:solidFill>
              <a:effectLst/>
              <a:latin typeface="+mn-lt"/>
              <a:ea typeface="+mn-ea"/>
              <a:cs typeface="+mn-cs"/>
            </a:rPr>
            <a:t>に加え公立の施設が人口規模に対して多いこと</a:t>
          </a:r>
          <a:r>
            <a:rPr kumimoji="1" lang="ja-JP" altLang="ja-JP" sz="1000">
              <a:solidFill>
                <a:schemeClr val="dk1"/>
              </a:solidFill>
              <a:effectLst/>
              <a:latin typeface="+mn-lt"/>
              <a:ea typeface="+mn-ea"/>
              <a:cs typeface="+mn-cs"/>
            </a:rPr>
            <a:t>が主な要因である。</a:t>
          </a:r>
          <a:endParaRPr lang="ja-JP" altLang="ja-JP" sz="1000">
            <a:effectLst/>
          </a:endParaRPr>
        </a:p>
        <a:p>
          <a:r>
            <a:rPr kumimoji="1" lang="ja-JP" altLang="ja-JP" sz="1000">
              <a:solidFill>
                <a:schemeClr val="dk1"/>
              </a:solidFill>
              <a:effectLst/>
              <a:latin typeface="+mn-lt"/>
              <a:ea typeface="+mn-ea"/>
              <a:cs typeface="+mn-cs"/>
            </a:rPr>
            <a:t>　扶助費については、前年度と比較すると</a:t>
          </a:r>
          <a:r>
            <a:rPr kumimoji="1" lang="en-US" altLang="ja-JP" sz="1000">
              <a:solidFill>
                <a:schemeClr val="dk1"/>
              </a:solidFill>
              <a:effectLst/>
              <a:latin typeface="+mn-lt"/>
              <a:ea typeface="+mn-ea"/>
              <a:cs typeface="+mn-cs"/>
            </a:rPr>
            <a:t>7,686</a:t>
          </a:r>
          <a:r>
            <a:rPr kumimoji="1" lang="ja-JP" altLang="ja-JP" sz="1000">
              <a:solidFill>
                <a:schemeClr val="dk1"/>
              </a:solidFill>
              <a:effectLst/>
              <a:latin typeface="+mn-lt"/>
              <a:ea typeface="+mn-ea"/>
              <a:cs typeface="+mn-cs"/>
            </a:rPr>
            <a:t>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、類似団体平均（</a:t>
          </a:r>
          <a:r>
            <a:rPr kumimoji="1" lang="en-US" altLang="ja-JP" sz="1000">
              <a:solidFill>
                <a:schemeClr val="dk1"/>
              </a:solidFill>
              <a:effectLst/>
              <a:latin typeface="+mn-lt"/>
              <a:ea typeface="+mn-ea"/>
              <a:cs typeface="+mn-cs"/>
            </a:rPr>
            <a:t>77,457</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5,284</a:t>
          </a:r>
          <a:r>
            <a:rPr kumimoji="1" lang="ja-JP" altLang="ja-JP" sz="1000">
              <a:solidFill>
                <a:schemeClr val="dk1"/>
              </a:solidFill>
              <a:effectLst/>
              <a:latin typeface="+mn-lt"/>
              <a:ea typeface="+mn-ea"/>
              <a:cs typeface="+mn-cs"/>
            </a:rPr>
            <a:t>円、県平均よりも</a:t>
          </a:r>
          <a:r>
            <a:rPr kumimoji="1" lang="en-US" altLang="ja-JP" sz="1000">
              <a:solidFill>
                <a:schemeClr val="dk1"/>
              </a:solidFill>
              <a:effectLst/>
              <a:latin typeface="+mn-lt"/>
              <a:ea typeface="+mn-ea"/>
              <a:cs typeface="+mn-cs"/>
            </a:rPr>
            <a:t>35,951</a:t>
          </a:r>
          <a:r>
            <a:rPr kumimoji="1" lang="ja-JP" altLang="ja-JP" sz="1000">
              <a:solidFill>
                <a:schemeClr val="dk1"/>
              </a:solidFill>
              <a:effectLst/>
              <a:latin typeface="+mn-lt"/>
              <a:ea typeface="+mn-ea"/>
              <a:cs typeface="+mn-cs"/>
            </a:rPr>
            <a:t>円下回っている。</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となった主な要因は、</a:t>
          </a:r>
          <a:r>
            <a:rPr kumimoji="1" lang="ja-JP" altLang="en-US" sz="1000">
              <a:solidFill>
                <a:schemeClr val="dk1"/>
              </a:solidFill>
              <a:effectLst/>
              <a:latin typeface="+mn-lt"/>
              <a:ea typeface="+mn-ea"/>
              <a:cs typeface="+mn-cs"/>
            </a:rPr>
            <a:t>電力・ガス・食料品等価格高騰支援給付金</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によるためである。引き続き扶助費の増加を抑制していくことに努める。</a:t>
          </a:r>
          <a:endParaRPr lang="ja-JP" altLang="ja-JP" sz="1000">
            <a:effectLst/>
          </a:endParaRPr>
        </a:p>
        <a:p>
          <a:r>
            <a:rPr kumimoji="1" lang="ja-JP" altLang="ja-JP" sz="1000">
              <a:solidFill>
                <a:schemeClr val="dk1"/>
              </a:solidFill>
              <a:effectLst/>
              <a:latin typeface="+mn-lt"/>
              <a:ea typeface="+mn-ea"/>
              <a:cs typeface="+mn-cs"/>
            </a:rPr>
            <a:t>　公債費については、前年度と比較すると</a:t>
          </a:r>
          <a:r>
            <a:rPr kumimoji="1" lang="en-US" altLang="ja-JP" sz="1000">
              <a:solidFill>
                <a:schemeClr val="dk1"/>
              </a:solidFill>
              <a:effectLst/>
              <a:latin typeface="+mn-lt"/>
              <a:ea typeface="+mn-ea"/>
              <a:cs typeface="+mn-cs"/>
            </a:rPr>
            <a:t>2,855</a:t>
          </a:r>
          <a:r>
            <a:rPr kumimoji="1" lang="ja-JP" altLang="ja-JP" sz="1000">
              <a:solidFill>
                <a:schemeClr val="dk1"/>
              </a:solidFill>
              <a:effectLst/>
              <a:latin typeface="+mn-lt"/>
              <a:ea typeface="+mn-ea"/>
              <a:cs typeface="+mn-cs"/>
            </a:rPr>
            <a:t>円の増、類似団体平均（</a:t>
          </a:r>
          <a:r>
            <a:rPr kumimoji="1" lang="en-US" altLang="ja-JP" sz="1000">
              <a:solidFill>
                <a:schemeClr val="dk1"/>
              </a:solidFill>
              <a:effectLst/>
              <a:latin typeface="+mn-lt"/>
              <a:ea typeface="+mn-ea"/>
              <a:cs typeface="+mn-cs"/>
            </a:rPr>
            <a:t>85,082</a:t>
          </a:r>
          <a:r>
            <a:rPr kumimoji="1" lang="ja-JP" altLang="ja-JP" sz="1000">
              <a:solidFill>
                <a:schemeClr val="dk1"/>
              </a:solidFill>
              <a:effectLst/>
              <a:latin typeface="+mn-lt"/>
              <a:ea typeface="+mn-ea"/>
              <a:cs typeface="+mn-cs"/>
            </a:rPr>
            <a:t>円）と比較すると</a:t>
          </a:r>
          <a:r>
            <a:rPr kumimoji="1" lang="en-US" altLang="ja-JP" sz="1000">
              <a:solidFill>
                <a:schemeClr val="dk1"/>
              </a:solidFill>
              <a:effectLst/>
              <a:latin typeface="+mn-lt"/>
              <a:ea typeface="+mn-ea"/>
              <a:cs typeface="+mn-cs"/>
            </a:rPr>
            <a:t>41,820</a:t>
          </a:r>
          <a:r>
            <a:rPr kumimoji="1" lang="ja-JP" altLang="ja-JP" sz="1000">
              <a:solidFill>
                <a:schemeClr val="dk1"/>
              </a:solidFill>
              <a:effectLst/>
              <a:latin typeface="+mn-lt"/>
              <a:ea typeface="+mn-ea"/>
              <a:cs typeface="+mn-cs"/>
            </a:rPr>
            <a:t>円、県平均より</a:t>
          </a:r>
          <a:r>
            <a:rPr kumimoji="1" lang="en-US" altLang="ja-JP" sz="1000">
              <a:solidFill>
                <a:schemeClr val="dk1"/>
              </a:solidFill>
              <a:effectLst/>
              <a:latin typeface="+mn-lt"/>
              <a:ea typeface="+mn-ea"/>
              <a:cs typeface="+mn-cs"/>
            </a:rPr>
            <a:t>3,964</a:t>
          </a:r>
          <a:r>
            <a:rPr kumimoji="1" lang="ja-JP" altLang="ja-JP" sz="1000">
              <a:solidFill>
                <a:schemeClr val="dk1"/>
              </a:solidFill>
              <a:effectLst/>
              <a:latin typeface="+mn-lt"/>
              <a:ea typeface="+mn-ea"/>
              <a:cs typeface="+mn-cs"/>
            </a:rPr>
            <a:t>円上回っており、増となった主な要因は、平成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年度一般単独事業債（緊急防災・減災事業債）の償還</a:t>
          </a:r>
          <a:r>
            <a:rPr kumimoji="1" lang="ja-JP" altLang="ja-JP" sz="1000">
              <a:solidFill>
                <a:schemeClr val="dk1"/>
              </a:solidFill>
              <a:effectLst/>
              <a:latin typeface="+mn-lt"/>
              <a:ea typeface="+mn-ea"/>
              <a:cs typeface="+mn-cs"/>
            </a:rPr>
            <a:t>開始によるものであり、今後も将来的な負担に十分留意しつつ、過度に起債に依存することのない財政運営を行う。</a:t>
          </a:r>
          <a:endParaRPr lang="ja-JP" altLang="ja-JP" sz="1000">
            <a:effectLst/>
          </a:endParaRPr>
        </a:p>
        <a:p>
          <a:r>
            <a:rPr kumimoji="1" lang="ja-JP" altLang="ja-JP" sz="1000">
              <a:solidFill>
                <a:schemeClr val="dk1"/>
              </a:solidFill>
              <a:effectLst/>
              <a:latin typeface="+mn-lt"/>
              <a:ea typeface="+mn-ea"/>
              <a:cs typeface="+mn-cs"/>
            </a:rPr>
            <a:t>　投資的経費の普通建設事業費は住民一人当たり</a:t>
          </a:r>
          <a:r>
            <a:rPr kumimoji="1" lang="en-US" altLang="ja-JP" sz="1000">
              <a:solidFill>
                <a:schemeClr val="dk1"/>
              </a:solidFill>
              <a:effectLst/>
              <a:latin typeface="+mn-lt"/>
              <a:ea typeface="+mn-ea"/>
              <a:cs typeface="+mn-cs"/>
            </a:rPr>
            <a:t>198,957</a:t>
          </a:r>
          <a:r>
            <a:rPr kumimoji="1" lang="ja-JP" altLang="ja-JP" sz="1000">
              <a:solidFill>
                <a:schemeClr val="dk1"/>
              </a:solidFill>
              <a:effectLst/>
              <a:latin typeface="+mn-lt"/>
              <a:ea typeface="+mn-ea"/>
              <a:cs typeface="+mn-cs"/>
            </a:rPr>
            <a:t>円と前年度より</a:t>
          </a:r>
          <a:r>
            <a:rPr kumimoji="1" lang="en-US" altLang="ja-JP" sz="1000">
              <a:solidFill>
                <a:schemeClr val="dk1"/>
              </a:solidFill>
              <a:effectLst/>
              <a:latin typeface="+mn-lt"/>
              <a:ea typeface="+mn-ea"/>
              <a:cs typeface="+mn-cs"/>
            </a:rPr>
            <a:t>60,764</a:t>
          </a:r>
          <a:r>
            <a:rPr kumimoji="1" lang="ja-JP" altLang="ja-JP" sz="1000">
              <a:solidFill>
                <a:schemeClr val="dk1"/>
              </a:solidFill>
              <a:effectLst/>
              <a:latin typeface="+mn-lt"/>
              <a:ea typeface="+mn-ea"/>
              <a:cs typeface="+mn-cs"/>
            </a:rPr>
            <a:t>円増となった。類似団体平均（</a:t>
          </a:r>
          <a:r>
            <a:rPr kumimoji="1" lang="en-US" altLang="ja-JP" sz="1000">
              <a:solidFill>
                <a:schemeClr val="dk1"/>
              </a:solidFill>
              <a:effectLst/>
              <a:latin typeface="+mn-lt"/>
              <a:ea typeface="+mn-ea"/>
              <a:cs typeface="+mn-cs"/>
            </a:rPr>
            <a:t>127,917</a:t>
          </a:r>
          <a:r>
            <a:rPr kumimoji="1" lang="ja-JP" altLang="ja-JP" sz="1000">
              <a:solidFill>
                <a:schemeClr val="dk1"/>
              </a:solidFill>
              <a:effectLst/>
              <a:latin typeface="+mn-lt"/>
              <a:ea typeface="+mn-ea"/>
              <a:cs typeface="+mn-cs"/>
            </a:rPr>
            <a:t>円）と比較しても一人当たりのコストは高い状況となっている。また、茨城県平均（</a:t>
          </a:r>
          <a:r>
            <a:rPr kumimoji="1" lang="en-US" altLang="ja-JP" sz="1000">
              <a:solidFill>
                <a:schemeClr val="dk1"/>
              </a:solidFill>
              <a:effectLst/>
              <a:latin typeface="+mn-lt"/>
              <a:ea typeface="+mn-ea"/>
              <a:cs typeface="+mn-cs"/>
            </a:rPr>
            <a:t>54,255</a:t>
          </a:r>
          <a:r>
            <a:rPr kumimoji="1" lang="ja-JP" altLang="ja-JP" sz="1000">
              <a:solidFill>
                <a:schemeClr val="dk1"/>
              </a:solidFill>
              <a:effectLst/>
              <a:latin typeface="+mn-lt"/>
              <a:ea typeface="+mn-ea"/>
              <a:cs typeface="+mn-cs"/>
            </a:rPr>
            <a:t>円）と比較しても上回っている。増となった要因は、認定こども園整備事業、</a:t>
          </a:r>
          <a:r>
            <a:rPr kumimoji="1" lang="ja-JP" altLang="en-US" sz="1000">
              <a:solidFill>
                <a:schemeClr val="dk1"/>
              </a:solidFill>
              <a:effectLst/>
              <a:latin typeface="+mn-lt"/>
              <a:ea typeface="+mn-ea"/>
              <a:cs typeface="+mn-cs"/>
            </a:rPr>
            <a:t>みずほスポーツ施設整備事業</a:t>
          </a:r>
          <a:r>
            <a:rPr kumimoji="1" lang="ja-JP" altLang="ja-JP" sz="1000">
              <a:solidFill>
                <a:schemeClr val="dk1"/>
              </a:solidFill>
              <a:effectLst/>
              <a:latin typeface="+mn-lt"/>
              <a:ea typeface="+mn-ea"/>
              <a:cs typeface="+mn-cs"/>
            </a:rPr>
            <a:t>等によるもので、前年度と比較して</a:t>
          </a:r>
          <a:r>
            <a:rPr kumimoji="1" lang="en-US" altLang="ja-JP" sz="1000">
              <a:solidFill>
                <a:schemeClr val="dk1"/>
              </a:solidFill>
              <a:effectLst/>
              <a:latin typeface="+mn-lt"/>
              <a:ea typeface="+mn-ea"/>
              <a:cs typeface="+mn-cs"/>
            </a:rPr>
            <a:t>44.0</a:t>
          </a:r>
          <a:r>
            <a:rPr kumimoji="1" lang="ja-JP" altLang="ja-JP" sz="1000">
              <a:solidFill>
                <a:schemeClr val="dk1"/>
              </a:solidFill>
              <a:effectLst/>
              <a:latin typeface="+mn-lt"/>
              <a:ea typeface="+mn-ea"/>
              <a:cs typeface="+mn-cs"/>
            </a:rPr>
            <a:t>％増となった。</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7,953
7,782
44.30
6,974,456
6,584,093
365,573
3,288,363
5,135,512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26670</xdr:rowOff>
    </xdr:from>
    <xdr:to>
      <xdr:col>24</xdr:col>
      <xdr:colOff>63500</xdr:colOff>
      <xdr:row>37</xdr:row>
      <xdr:rowOff>31115</xdr:rowOff>
    </xdr:to>
    <xdr:cxnSp macro="">
      <xdr:nvCxnSpPr>
        <xdr:cNvPr id="61" name="直線コネクタ 60"/>
        <xdr:cNvCxnSpPr/>
      </xdr:nvCxnSpPr>
      <xdr:spPr>
        <a:xfrm>
          <a:off x="3797300" y="6370320"/>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64770</xdr:rowOff>
    </xdr:to>
    <xdr:cxnSp macro="">
      <xdr:nvCxnSpPr>
        <xdr:cNvPr id="64" name="直線コネクタ 63"/>
        <xdr:cNvCxnSpPr/>
      </xdr:nvCxnSpPr>
      <xdr:spPr>
        <a:xfrm flipV="1">
          <a:off x="2908300" y="637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46101</xdr:rowOff>
    </xdr:from>
    <xdr:to>
      <xdr:col>15</xdr:col>
      <xdr:colOff>50800</xdr:colOff>
      <xdr:row>37</xdr:row>
      <xdr:rowOff>64770</xdr:rowOff>
    </xdr:to>
    <xdr:cxnSp macro="">
      <xdr:nvCxnSpPr>
        <xdr:cNvPr id="67" name="直線コネクタ 66"/>
        <xdr:cNvCxnSpPr/>
      </xdr:nvCxnSpPr>
      <xdr:spPr>
        <a:xfrm>
          <a:off x="2019300" y="638975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107061</xdr:rowOff>
    </xdr:from>
    <xdr:to>
      <xdr:col>10</xdr:col>
      <xdr:colOff>114300</xdr:colOff>
      <xdr:row>37</xdr:row>
      <xdr:rowOff>46101</xdr:rowOff>
    </xdr:to>
    <xdr:cxnSp macro="">
      <xdr:nvCxnSpPr>
        <xdr:cNvPr id="70" name="直線コネクタ 69"/>
        <xdr:cNvCxnSpPr/>
      </xdr:nvCxnSpPr>
      <xdr:spPr>
        <a:xfrm>
          <a:off x="1130300" y="6279261"/>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151765</xdr:rowOff>
    </xdr:from>
    <xdr:to>
      <xdr:col>24</xdr:col>
      <xdr:colOff>114300</xdr:colOff>
      <xdr:row>37</xdr:row>
      <xdr:rowOff>81915</xdr:rowOff>
    </xdr:to>
    <xdr:sp macro="" textlink="">
      <xdr:nvSpPr>
        <xdr:cNvPr id="80" name="楕円 79"/>
        <xdr:cNvSpPr/>
      </xdr:nvSpPr>
      <xdr:spPr>
        <a:xfrm>
          <a:off x="4584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130192</xdr:rowOff>
    </xdr:from>
    <xdr:ext cx="469744" cy="259045"/>
    <xdr:sp macro="" textlink="">
      <xdr:nvSpPr>
        <xdr:cNvPr id="81" name="議会費該当値テキスト"/>
        <xdr:cNvSpPr txBox="1"/>
      </xdr:nvSpPr>
      <xdr:spPr>
        <a:xfrm>
          <a:off x="46863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82" name="楕円 81"/>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68597</xdr:rowOff>
    </xdr:from>
    <xdr:ext cx="469744" cy="259045"/>
    <xdr:sp macro="" textlink="">
      <xdr:nvSpPr>
        <xdr:cNvPr id="83" name="テキスト ボックス 82"/>
        <xdr:cNvSpPr txBox="1"/>
      </xdr:nvSpPr>
      <xdr:spPr>
        <a:xfrm>
          <a:off x="3562428"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13970</xdr:rowOff>
    </xdr:from>
    <xdr:to>
      <xdr:col>15</xdr:col>
      <xdr:colOff>101600</xdr:colOff>
      <xdr:row>37</xdr:row>
      <xdr:rowOff>115570</xdr:rowOff>
    </xdr:to>
    <xdr:sp macro="" textlink="">
      <xdr:nvSpPr>
        <xdr:cNvPr id="84" name="楕円 83"/>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106697</xdr:rowOff>
    </xdr:from>
    <xdr:ext cx="469744" cy="259045"/>
    <xdr:sp macro="" textlink="">
      <xdr:nvSpPr>
        <xdr:cNvPr id="85" name="テキスト ボックス 84"/>
        <xdr:cNvSpPr txBox="1"/>
      </xdr:nvSpPr>
      <xdr:spPr>
        <a:xfrm>
          <a:off x="2673428"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166751</xdr:rowOff>
    </xdr:from>
    <xdr:to>
      <xdr:col>10</xdr:col>
      <xdr:colOff>165100</xdr:colOff>
      <xdr:row>37</xdr:row>
      <xdr:rowOff>96901</xdr:rowOff>
    </xdr:to>
    <xdr:sp macro="" textlink="">
      <xdr:nvSpPr>
        <xdr:cNvPr id="86" name="楕円 85"/>
        <xdr:cNvSpPr/>
      </xdr:nvSpPr>
      <xdr:spPr>
        <a:xfrm>
          <a:off x="1968500" y="63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88028</xdr:rowOff>
    </xdr:from>
    <xdr:ext cx="469744" cy="259045"/>
    <xdr:sp macro="" textlink="">
      <xdr:nvSpPr>
        <xdr:cNvPr id="87" name="テキスト ボックス 86"/>
        <xdr:cNvSpPr txBox="1"/>
      </xdr:nvSpPr>
      <xdr:spPr>
        <a:xfrm>
          <a:off x="1784428" y="64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56261</xdr:rowOff>
    </xdr:from>
    <xdr:to>
      <xdr:col>6</xdr:col>
      <xdr:colOff>38100</xdr:colOff>
      <xdr:row>36</xdr:row>
      <xdr:rowOff>157861</xdr:rowOff>
    </xdr:to>
    <xdr:sp macro="" textlink="">
      <xdr:nvSpPr>
        <xdr:cNvPr id="88" name="楕円 87"/>
        <xdr:cNvSpPr/>
      </xdr:nvSpPr>
      <xdr:spPr>
        <a:xfrm>
          <a:off x="1079500" y="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148988</xdr:rowOff>
    </xdr:from>
    <xdr:ext cx="469744" cy="259045"/>
    <xdr:sp macro="" textlink="">
      <xdr:nvSpPr>
        <xdr:cNvPr id="89" name="テキスト ボックス 88"/>
        <xdr:cNvSpPr txBox="1"/>
      </xdr:nvSpPr>
      <xdr:spPr>
        <a:xfrm>
          <a:off x="895428" y="63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70707</xdr:rowOff>
    </xdr:from>
    <xdr:to>
      <xdr:col>24</xdr:col>
      <xdr:colOff>63500</xdr:colOff>
      <xdr:row>58</xdr:row>
      <xdr:rowOff>85794</xdr:rowOff>
    </xdr:to>
    <xdr:cxnSp macro="">
      <xdr:nvCxnSpPr>
        <xdr:cNvPr id="116" name="直線コネクタ 115"/>
        <xdr:cNvCxnSpPr/>
      </xdr:nvCxnSpPr>
      <xdr:spPr>
        <a:xfrm flipV="1">
          <a:off x="3797300" y="10014807"/>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75861</xdr:rowOff>
    </xdr:from>
    <xdr:to>
      <xdr:col>19</xdr:col>
      <xdr:colOff>177800</xdr:colOff>
      <xdr:row>58</xdr:row>
      <xdr:rowOff>85794</xdr:rowOff>
    </xdr:to>
    <xdr:cxnSp macro="">
      <xdr:nvCxnSpPr>
        <xdr:cNvPr id="119" name="直線コネクタ 118"/>
        <xdr:cNvCxnSpPr/>
      </xdr:nvCxnSpPr>
      <xdr:spPr>
        <a:xfrm>
          <a:off x="2908300" y="10019961"/>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22368</xdr:rowOff>
    </xdr:from>
    <xdr:to>
      <xdr:col>15</xdr:col>
      <xdr:colOff>50800</xdr:colOff>
      <xdr:row>58</xdr:row>
      <xdr:rowOff>75861</xdr:rowOff>
    </xdr:to>
    <xdr:cxnSp macro="">
      <xdr:nvCxnSpPr>
        <xdr:cNvPr id="122" name="直線コネクタ 121"/>
        <xdr:cNvCxnSpPr/>
      </xdr:nvCxnSpPr>
      <xdr:spPr>
        <a:xfrm>
          <a:off x="2019300" y="996646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22368</xdr:rowOff>
    </xdr:from>
    <xdr:to>
      <xdr:col>10</xdr:col>
      <xdr:colOff>114300</xdr:colOff>
      <xdr:row>58</xdr:row>
      <xdr:rowOff>80113</xdr:rowOff>
    </xdr:to>
    <xdr:cxnSp macro="">
      <xdr:nvCxnSpPr>
        <xdr:cNvPr id="125" name="直線コネクタ 124"/>
        <xdr:cNvCxnSpPr/>
      </xdr:nvCxnSpPr>
      <xdr:spPr>
        <a:xfrm flipV="1">
          <a:off x="1130300" y="9966468"/>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19907</xdr:rowOff>
    </xdr:from>
    <xdr:to>
      <xdr:col>24</xdr:col>
      <xdr:colOff>114300</xdr:colOff>
      <xdr:row>58</xdr:row>
      <xdr:rowOff>121507</xdr:rowOff>
    </xdr:to>
    <xdr:sp macro="" textlink="">
      <xdr:nvSpPr>
        <xdr:cNvPr id="135" name="楕円 134"/>
        <xdr:cNvSpPr/>
      </xdr:nvSpPr>
      <xdr:spPr>
        <a:xfrm>
          <a:off x="4584700" y="99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34994</xdr:rowOff>
    </xdr:from>
    <xdr:to>
      <xdr:col>20</xdr:col>
      <xdr:colOff>38100</xdr:colOff>
      <xdr:row>58</xdr:row>
      <xdr:rowOff>136594</xdr:rowOff>
    </xdr:to>
    <xdr:sp macro="" textlink="">
      <xdr:nvSpPr>
        <xdr:cNvPr id="137" name="楕円 136"/>
        <xdr:cNvSpPr/>
      </xdr:nvSpPr>
      <xdr:spPr>
        <a:xfrm>
          <a:off x="3746500" y="99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127721</xdr:rowOff>
    </xdr:from>
    <xdr:ext cx="599010" cy="259045"/>
    <xdr:sp macro="" textlink="">
      <xdr:nvSpPr>
        <xdr:cNvPr id="138" name="テキスト ボックス 137"/>
        <xdr:cNvSpPr txBox="1"/>
      </xdr:nvSpPr>
      <xdr:spPr>
        <a:xfrm>
          <a:off x="3497795" y="1007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25061</xdr:rowOff>
    </xdr:from>
    <xdr:to>
      <xdr:col>15</xdr:col>
      <xdr:colOff>101600</xdr:colOff>
      <xdr:row>58</xdr:row>
      <xdr:rowOff>126661</xdr:rowOff>
    </xdr:to>
    <xdr:sp macro="" textlink="">
      <xdr:nvSpPr>
        <xdr:cNvPr id="139" name="楕円 138"/>
        <xdr:cNvSpPr/>
      </xdr:nvSpPr>
      <xdr:spPr>
        <a:xfrm>
          <a:off x="2857500" y="99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117788</xdr:rowOff>
    </xdr:from>
    <xdr:ext cx="599010" cy="259045"/>
    <xdr:sp macro="" textlink="">
      <xdr:nvSpPr>
        <xdr:cNvPr id="140" name="テキスト ボックス 139"/>
        <xdr:cNvSpPr txBox="1"/>
      </xdr:nvSpPr>
      <xdr:spPr>
        <a:xfrm>
          <a:off x="2608795" y="1006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143018</xdr:rowOff>
    </xdr:from>
    <xdr:to>
      <xdr:col>10</xdr:col>
      <xdr:colOff>165100</xdr:colOff>
      <xdr:row>58</xdr:row>
      <xdr:rowOff>73168</xdr:rowOff>
    </xdr:to>
    <xdr:sp macro="" textlink="">
      <xdr:nvSpPr>
        <xdr:cNvPr id="141" name="楕円 140"/>
        <xdr:cNvSpPr/>
      </xdr:nvSpPr>
      <xdr:spPr>
        <a:xfrm>
          <a:off x="1968500" y="99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64295</xdr:rowOff>
    </xdr:from>
    <xdr:ext cx="599010" cy="259045"/>
    <xdr:sp macro="" textlink="">
      <xdr:nvSpPr>
        <xdr:cNvPr id="142" name="テキスト ボックス 141"/>
        <xdr:cNvSpPr txBox="1"/>
      </xdr:nvSpPr>
      <xdr:spPr>
        <a:xfrm>
          <a:off x="1719795" y="1000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29313</xdr:rowOff>
    </xdr:from>
    <xdr:to>
      <xdr:col>6</xdr:col>
      <xdr:colOff>38100</xdr:colOff>
      <xdr:row>58</xdr:row>
      <xdr:rowOff>130913</xdr:rowOff>
    </xdr:to>
    <xdr:sp macro="" textlink="">
      <xdr:nvSpPr>
        <xdr:cNvPr id="143" name="楕円 142"/>
        <xdr:cNvSpPr/>
      </xdr:nvSpPr>
      <xdr:spPr>
        <a:xfrm>
          <a:off x="1079500" y="99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147440</xdr:rowOff>
    </xdr:from>
    <xdr:ext cx="599010" cy="259045"/>
    <xdr:sp macro="" textlink="">
      <xdr:nvSpPr>
        <xdr:cNvPr id="144" name="テキスト ボックス 143"/>
        <xdr:cNvSpPr txBox="1"/>
      </xdr:nvSpPr>
      <xdr:spPr>
        <a:xfrm>
          <a:off x="830795" y="974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74195</xdr:rowOff>
    </xdr:from>
    <xdr:to>
      <xdr:col>24</xdr:col>
      <xdr:colOff>63500</xdr:colOff>
      <xdr:row>74</xdr:row>
      <xdr:rowOff>27583</xdr:rowOff>
    </xdr:to>
    <xdr:cxnSp macro="">
      <xdr:nvCxnSpPr>
        <xdr:cNvPr id="170" name="直線コネクタ 169"/>
        <xdr:cNvCxnSpPr/>
      </xdr:nvCxnSpPr>
      <xdr:spPr>
        <a:xfrm flipV="1">
          <a:off x="3797300" y="12418595"/>
          <a:ext cx="838200" cy="29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27583</xdr:rowOff>
    </xdr:from>
    <xdr:to>
      <xdr:col>19</xdr:col>
      <xdr:colOff>177800</xdr:colOff>
      <xdr:row>75</xdr:row>
      <xdr:rowOff>104313</xdr:rowOff>
    </xdr:to>
    <xdr:cxnSp macro="">
      <xdr:nvCxnSpPr>
        <xdr:cNvPr id="173" name="直線コネクタ 172"/>
        <xdr:cNvCxnSpPr/>
      </xdr:nvCxnSpPr>
      <xdr:spPr>
        <a:xfrm flipV="1">
          <a:off x="2908300" y="12714883"/>
          <a:ext cx="889000" cy="2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104313</xdr:rowOff>
    </xdr:from>
    <xdr:to>
      <xdr:col>15</xdr:col>
      <xdr:colOff>50800</xdr:colOff>
      <xdr:row>76</xdr:row>
      <xdr:rowOff>120149</xdr:rowOff>
    </xdr:to>
    <xdr:cxnSp macro="">
      <xdr:nvCxnSpPr>
        <xdr:cNvPr id="176" name="直線コネクタ 175"/>
        <xdr:cNvCxnSpPr/>
      </xdr:nvCxnSpPr>
      <xdr:spPr>
        <a:xfrm flipV="1">
          <a:off x="2019300" y="12963063"/>
          <a:ext cx="889000" cy="1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120149</xdr:rowOff>
    </xdr:from>
    <xdr:to>
      <xdr:col>10</xdr:col>
      <xdr:colOff>114300</xdr:colOff>
      <xdr:row>77</xdr:row>
      <xdr:rowOff>2284</xdr:rowOff>
    </xdr:to>
    <xdr:cxnSp macro="">
      <xdr:nvCxnSpPr>
        <xdr:cNvPr id="179" name="直線コネクタ 178"/>
        <xdr:cNvCxnSpPr/>
      </xdr:nvCxnSpPr>
      <xdr:spPr>
        <a:xfrm flipV="1">
          <a:off x="1130300" y="13150349"/>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23395</xdr:rowOff>
    </xdr:from>
    <xdr:to>
      <xdr:col>24</xdr:col>
      <xdr:colOff>114300</xdr:colOff>
      <xdr:row>72</xdr:row>
      <xdr:rowOff>124995</xdr:rowOff>
    </xdr:to>
    <xdr:sp macro="" textlink="">
      <xdr:nvSpPr>
        <xdr:cNvPr id="189" name="楕円 188"/>
        <xdr:cNvSpPr/>
      </xdr:nvSpPr>
      <xdr:spPr>
        <a:xfrm>
          <a:off x="4584700" y="123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46272</xdr:rowOff>
    </xdr:from>
    <xdr:ext cx="599010" cy="259045"/>
    <xdr:sp macro="" textlink="">
      <xdr:nvSpPr>
        <xdr:cNvPr id="190" name="民生費該当値テキスト"/>
        <xdr:cNvSpPr txBox="1"/>
      </xdr:nvSpPr>
      <xdr:spPr>
        <a:xfrm>
          <a:off x="4686300" y="122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148233</xdr:rowOff>
    </xdr:from>
    <xdr:to>
      <xdr:col>20</xdr:col>
      <xdr:colOff>38100</xdr:colOff>
      <xdr:row>74</xdr:row>
      <xdr:rowOff>78383</xdr:rowOff>
    </xdr:to>
    <xdr:sp macro="" textlink="">
      <xdr:nvSpPr>
        <xdr:cNvPr id="191" name="楕円 190"/>
        <xdr:cNvSpPr/>
      </xdr:nvSpPr>
      <xdr:spPr>
        <a:xfrm>
          <a:off x="3746500" y="126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94910</xdr:rowOff>
    </xdr:from>
    <xdr:ext cx="599010" cy="259045"/>
    <xdr:sp macro="" textlink="">
      <xdr:nvSpPr>
        <xdr:cNvPr id="192" name="テキスト ボックス 191"/>
        <xdr:cNvSpPr txBox="1"/>
      </xdr:nvSpPr>
      <xdr:spPr>
        <a:xfrm>
          <a:off x="3497795" y="124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53513</xdr:rowOff>
    </xdr:from>
    <xdr:to>
      <xdr:col>15</xdr:col>
      <xdr:colOff>101600</xdr:colOff>
      <xdr:row>75</xdr:row>
      <xdr:rowOff>155113</xdr:rowOff>
    </xdr:to>
    <xdr:sp macro="" textlink="">
      <xdr:nvSpPr>
        <xdr:cNvPr id="193" name="楕円 192"/>
        <xdr:cNvSpPr/>
      </xdr:nvSpPr>
      <xdr:spPr>
        <a:xfrm>
          <a:off x="2857500" y="129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146240</xdr:rowOff>
    </xdr:from>
    <xdr:ext cx="599010" cy="259045"/>
    <xdr:sp macro="" textlink="">
      <xdr:nvSpPr>
        <xdr:cNvPr id="194" name="テキスト ボックス 193"/>
        <xdr:cNvSpPr txBox="1"/>
      </xdr:nvSpPr>
      <xdr:spPr>
        <a:xfrm>
          <a:off x="2608795" y="1300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69349</xdr:rowOff>
    </xdr:from>
    <xdr:to>
      <xdr:col>10</xdr:col>
      <xdr:colOff>165100</xdr:colOff>
      <xdr:row>76</xdr:row>
      <xdr:rowOff>170949</xdr:rowOff>
    </xdr:to>
    <xdr:sp macro="" textlink="">
      <xdr:nvSpPr>
        <xdr:cNvPr id="195" name="楕円 194"/>
        <xdr:cNvSpPr/>
      </xdr:nvSpPr>
      <xdr:spPr>
        <a:xfrm>
          <a:off x="1968500" y="130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162076</xdr:rowOff>
    </xdr:from>
    <xdr:ext cx="599010" cy="259045"/>
    <xdr:sp macro="" textlink="">
      <xdr:nvSpPr>
        <xdr:cNvPr id="196" name="テキスト ボックス 195"/>
        <xdr:cNvSpPr txBox="1"/>
      </xdr:nvSpPr>
      <xdr:spPr>
        <a:xfrm>
          <a:off x="1719795" y="1319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122934</xdr:rowOff>
    </xdr:from>
    <xdr:to>
      <xdr:col>6</xdr:col>
      <xdr:colOff>38100</xdr:colOff>
      <xdr:row>77</xdr:row>
      <xdr:rowOff>53084</xdr:rowOff>
    </xdr:to>
    <xdr:sp macro="" textlink="">
      <xdr:nvSpPr>
        <xdr:cNvPr id="197" name="楕円 196"/>
        <xdr:cNvSpPr/>
      </xdr:nvSpPr>
      <xdr:spPr>
        <a:xfrm>
          <a:off x="1079500" y="131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44211</xdr:rowOff>
    </xdr:from>
    <xdr:ext cx="599010" cy="259045"/>
    <xdr:sp macro="" textlink="">
      <xdr:nvSpPr>
        <xdr:cNvPr id="198" name="テキスト ボックス 197"/>
        <xdr:cNvSpPr txBox="1"/>
      </xdr:nvSpPr>
      <xdr:spPr>
        <a:xfrm>
          <a:off x="830795" y="1324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72278</xdr:rowOff>
    </xdr:from>
    <xdr:to>
      <xdr:col>24</xdr:col>
      <xdr:colOff>63500</xdr:colOff>
      <xdr:row>96</xdr:row>
      <xdr:rowOff>105783</xdr:rowOff>
    </xdr:to>
    <xdr:cxnSp macro="">
      <xdr:nvCxnSpPr>
        <xdr:cNvPr id="227" name="直線コネクタ 226"/>
        <xdr:cNvCxnSpPr/>
      </xdr:nvCxnSpPr>
      <xdr:spPr>
        <a:xfrm>
          <a:off x="3797300" y="16531478"/>
          <a:ext cx="8382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72278</xdr:rowOff>
    </xdr:from>
    <xdr:to>
      <xdr:col>19</xdr:col>
      <xdr:colOff>177800</xdr:colOff>
      <xdr:row>96</xdr:row>
      <xdr:rowOff>122402</xdr:rowOff>
    </xdr:to>
    <xdr:cxnSp macro="">
      <xdr:nvCxnSpPr>
        <xdr:cNvPr id="230" name="直線コネクタ 229"/>
        <xdr:cNvCxnSpPr/>
      </xdr:nvCxnSpPr>
      <xdr:spPr>
        <a:xfrm flipV="1">
          <a:off x="2908300" y="16531478"/>
          <a:ext cx="8890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122402</xdr:rowOff>
    </xdr:from>
    <xdr:to>
      <xdr:col>15</xdr:col>
      <xdr:colOff>50800</xdr:colOff>
      <xdr:row>96</xdr:row>
      <xdr:rowOff>138740</xdr:rowOff>
    </xdr:to>
    <xdr:cxnSp macro="">
      <xdr:nvCxnSpPr>
        <xdr:cNvPr id="233" name="直線コネクタ 232"/>
        <xdr:cNvCxnSpPr/>
      </xdr:nvCxnSpPr>
      <xdr:spPr>
        <a:xfrm flipV="1">
          <a:off x="2019300" y="1658160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138740</xdr:rowOff>
    </xdr:from>
    <xdr:to>
      <xdr:col>10</xdr:col>
      <xdr:colOff>114300</xdr:colOff>
      <xdr:row>97</xdr:row>
      <xdr:rowOff>141674</xdr:rowOff>
    </xdr:to>
    <xdr:cxnSp macro="">
      <xdr:nvCxnSpPr>
        <xdr:cNvPr id="236" name="直線コネクタ 235"/>
        <xdr:cNvCxnSpPr/>
      </xdr:nvCxnSpPr>
      <xdr:spPr>
        <a:xfrm flipV="1">
          <a:off x="1130300" y="16597940"/>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54983</xdr:rowOff>
    </xdr:from>
    <xdr:to>
      <xdr:col>24</xdr:col>
      <xdr:colOff>114300</xdr:colOff>
      <xdr:row>96</xdr:row>
      <xdr:rowOff>156583</xdr:rowOff>
    </xdr:to>
    <xdr:sp macro="" textlink="">
      <xdr:nvSpPr>
        <xdr:cNvPr id="246" name="楕円 245"/>
        <xdr:cNvSpPr/>
      </xdr:nvSpPr>
      <xdr:spPr>
        <a:xfrm>
          <a:off x="4584700" y="165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33410</xdr:rowOff>
    </xdr:from>
    <xdr:ext cx="534377" cy="259045"/>
    <xdr:sp macro="" textlink="">
      <xdr:nvSpPr>
        <xdr:cNvPr id="247" name="衛生費該当値テキスト"/>
        <xdr:cNvSpPr txBox="1"/>
      </xdr:nvSpPr>
      <xdr:spPr>
        <a:xfrm>
          <a:off x="4686300" y="164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21478</xdr:rowOff>
    </xdr:from>
    <xdr:to>
      <xdr:col>20</xdr:col>
      <xdr:colOff>38100</xdr:colOff>
      <xdr:row>96</xdr:row>
      <xdr:rowOff>123078</xdr:rowOff>
    </xdr:to>
    <xdr:sp macro="" textlink="">
      <xdr:nvSpPr>
        <xdr:cNvPr id="248" name="楕円 247"/>
        <xdr:cNvSpPr/>
      </xdr:nvSpPr>
      <xdr:spPr>
        <a:xfrm>
          <a:off x="3746500" y="164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114205</xdr:rowOff>
    </xdr:from>
    <xdr:ext cx="534377" cy="259045"/>
    <xdr:sp macro="" textlink="">
      <xdr:nvSpPr>
        <xdr:cNvPr id="249" name="テキスト ボックス 248"/>
        <xdr:cNvSpPr txBox="1"/>
      </xdr:nvSpPr>
      <xdr:spPr>
        <a:xfrm>
          <a:off x="3530111" y="1657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71602</xdr:rowOff>
    </xdr:from>
    <xdr:to>
      <xdr:col>15</xdr:col>
      <xdr:colOff>101600</xdr:colOff>
      <xdr:row>97</xdr:row>
      <xdr:rowOff>1752</xdr:rowOff>
    </xdr:to>
    <xdr:sp macro="" textlink="">
      <xdr:nvSpPr>
        <xdr:cNvPr id="250" name="楕円 249"/>
        <xdr:cNvSpPr/>
      </xdr:nvSpPr>
      <xdr:spPr>
        <a:xfrm>
          <a:off x="28575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164329</xdr:rowOff>
    </xdr:from>
    <xdr:ext cx="534377" cy="259045"/>
    <xdr:sp macro="" textlink="">
      <xdr:nvSpPr>
        <xdr:cNvPr id="251" name="テキスト ボックス 250"/>
        <xdr:cNvSpPr txBox="1"/>
      </xdr:nvSpPr>
      <xdr:spPr>
        <a:xfrm>
          <a:off x="2641111"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87940</xdr:rowOff>
    </xdr:from>
    <xdr:to>
      <xdr:col>10</xdr:col>
      <xdr:colOff>165100</xdr:colOff>
      <xdr:row>97</xdr:row>
      <xdr:rowOff>18090</xdr:rowOff>
    </xdr:to>
    <xdr:sp macro="" textlink="">
      <xdr:nvSpPr>
        <xdr:cNvPr id="252" name="楕円 251"/>
        <xdr:cNvSpPr/>
      </xdr:nvSpPr>
      <xdr:spPr>
        <a:xfrm>
          <a:off x="1968500" y="165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9217</xdr:rowOff>
    </xdr:from>
    <xdr:ext cx="534377" cy="259045"/>
    <xdr:sp macro="" textlink="">
      <xdr:nvSpPr>
        <xdr:cNvPr id="253" name="テキスト ボックス 252"/>
        <xdr:cNvSpPr txBox="1"/>
      </xdr:nvSpPr>
      <xdr:spPr>
        <a:xfrm>
          <a:off x="1752111" y="166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90874</xdr:rowOff>
    </xdr:from>
    <xdr:to>
      <xdr:col>6</xdr:col>
      <xdr:colOff>38100</xdr:colOff>
      <xdr:row>98</xdr:row>
      <xdr:rowOff>21024</xdr:rowOff>
    </xdr:to>
    <xdr:sp macro="" textlink="">
      <xdr:nvSpPr>
        <xdr:cNvPr id="254" name="楕円 253"/>
        <xdr:cNvSpPr/>
      </xdr:nvSpPr>
      <xdr:spPr>
        <a:xfrm>
          <a:off x="1079500" y="167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12151</xdr:rowOff>
    </xdr:from>
    <xdr:ext cx="534377" cy="259045"/>
    <xdr:sp macro="" textlink="">
      <xdr:nvSpPr>
        <xdr:cNvPr id="255" name="テキスト ボックス 254"/>
        <xdr:cNvSpPr txBox="1"/>
      </xdr:nvSpPr>
      <xdr:spPr>
        <a:xfrm>
          <a:off x="863111" y="168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110584</xdr:rowOff>
    </xdr:from>
    <xdr:to>
      <xdr:col>55</xdr:col>
      <xdr:colOff>0</xdr:colOff>
      <xdr:row>57</xdr:row>
      <xdr:rowOff>42461</xdr:rowOff>
    </xdr:to>
    <xdr:cxnSp macro="">
      <xdr:nvCxnSpPr>
        <xdr:cNvPr id="339" name="直線コネクタ 338"/>
        <xdr:cNvCxnSpPr/>
      </xdr:nvCxnSpPr>
      <xdr:spPr>
        <a:xfrm>
          <a:off x="9639300" y="9368884"/>
          <a:ext cx="8382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110584</xdr:rowOff>
    </xdr:from>
    <xdr:to>
      <xdr:col>50</xdr:col>
      <xdr:colOff>114300</xdr:colOff>
      <xdr:row>56</xdr:row>
      <xdr:rowOff>62997</xdr:rowOff>
    </xdr:to>
    <xdr:cxnSp macro="">
      <xdr:nvCxnSpPr>
        <xdr:cNvPr id="342" name="直線コネクタ 341"/>
        <xdr:cNvCxnSpPr/>
      </xdr:nvCxnSpPr>
      <xdr:spPr>
        <a:xfrm flipV="1">
          <a:off x="8750300" y="9368884"/>
          <a:ext cx="889000" cy="2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62997</xdr:rowOff>
    </xdr:from>
    <xdr:to>
      <xdr:col>45</xdr:col>
      <xdr:colOff>177800</xdr:colOff>
      <xdr:row>57</xdr:row>
      <xdr:rowOff>117427</xdr:rowOff>
    </xdr:to>
    <xdr:cxnSp macro="">
      <xdr:nvCxnSpPr>
        <xdr:cNvPr id="345" name="直線コネクタ 344"/>
        <xdr:cNvCxnSpPr/>
      </xdr:nvCxnSpPr>
      <xdr:spPr>
        <a:xfrm flipV="1">
          <a:off x="7861300" y="9664197"/>
          <a:ext cx="889000" cy="2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117427</xdr:rowOff>
    </xdr:from>
    <xdr:to>
      <xdr:col>41</xdr:col>
      <xdr:colOff>50800</xdr:colOff>
      <xdr:row>58</xdr:row>
      <xdr:rowOff>32959</xdr:rowOff>
    </xdr:to>
    <xdr:cxnSp macro="">
      <xdr:nvCxnSpPr>
        <xdr:cNvPr id="348" name="直線コネクタ 347"/>
        <xdr:cNvCxnSpPr/>
      </xdr:nvCxnSpPr>
      <xdr:spPr>
        <a:xfrm flipV="1">
          <a:off x="6972300" y="9890077"/>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163111</xdr:rowOff>
    </xdr:from>
    <xdr:to>
      <xdr:col>55</xdr:col>
      <xdr:colOff>50800</xdr:colOff>
      <xdr:row>57</xdr:row>
      <xdr:rowOff>93261</xdr:rowOff>
    </xdr:to>
    <xdr:sp macro="" textlink="">
      <xdr:nvSpPr>
        <xdr:cNvPr id="358" name="楕円 357"/>
        <xdr:cNvSpPr/>
      </xdr:nvSpPr>
      <xdr:spPr>
        <a:xfrm>
          <a:off x="10426700" y="97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141538</xdr:rowOff>
    </xdr:from>
    <xdr:ext cx="534377" cy="259045"/>
    <xdr:sp macro="" textlink="">
      <xdr:nvSpPr>
        <xdr:cNvPr id="359" name="農林水産業費該当値テキスト"/>
        <xdr:cNvSpPr txBox="1"/>
      </xdr:nvSpPr>
      <xdr:spPr>
        <a:xfrm>
          <a:off x="10528300" y="97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59784</xdr:rowOff>
    </xdr:from>
    <xdr:to>
      <xdr:col>50</xdr:col>
      <xdr:colOff>165100</xdr:colOff>
      <xdr:row>54</xdr:row>
      <xdr:rowOff>161384</xdr:rowOff>
    </xdr:to>
    <xdr:sp macro="" textlink="">
      <xdr:nvSpPr>
        <xdr:cNvPr id="360" name="楕円 359"/>
        <xdr:cNvSpPr/>
      </xdr:nvSpPr>
      <xdr:spPr>
        <a:xfrm>
          <a:off x="9588500" y="93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6461</xdr:rowOff>
    </xdr:from>
    <xdr:ext cx="599010" cy="259045"/>
    <xdr:sp macro="" textlink="">
      <xdr:nvSpPr>
        <xdr:cNvPr id="361" name="テキスト ボックス 360"/>
        <xdr:cNvSpPr txBox="1"/>
      </xdr:nvSpPr>
      <xdr:spPr>
        <a:xfrm>
          <a:off x="9339795" y="90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12197</xdr:rowOff>
    </xdr:from>
    <xdr:to>
      <xdr:col>46</xdr:col>
      <xdr:colOff>38100</xdr:colOff>
      <xdr:row>56</xdr:row>
      <xdr:rowOff>113797</xdr:rowOff>
    </xdr:to>
    <xdr:sp macro="" textlink="">
      <xdr:nvSpPr>
        <xdr:cNvPr id="362" name="楕円 361"/>
        <xdr:cNvSpPr/>
      </xdr:nvSpPr>
      <xdr:spPr>
        <a:xfrm>
          <a:off x="8699500" y="96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130324</xdr:rowOff>
    </xdr:from>
    <xdr:ext cx="534377" cy="259045"/>
    <xdr:sp macro="" textlink="">
      <xdr:nvSpPr>
        <xdr:cNvPr id="363" name="テキスト ボックス 362"/>
        <xdr:cNvSpPr txBox="1"/>
      </xdr:nvSpPr>
      <xdr:spPr>
        <a:xfrm>
          <a:off x="8483111" y="93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66627</xdr:rowOff>
    </xdr:from>
    <xdr:to>
      <xdr:col>41</xdr:col>
      <xdr:colOff>101600</xdr:colOff>
      <xdr:row>57</xdr:row>
      <xdr:rowOff>168227</xdr:rowOff>
    </xdr:to>
    <xdr:sp macro="" textlink="">
      <xdr:nvSpPr>
        <xdr:cNvPr id="364" name="楕円 363"/>
        <xdr:cNvSpPr/>
      </xdr:nvSpPr>
      <xdr:spPr>
        <a:xfrm>
          <a:off x="7810500" y="98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159354</xdr:rowOff>
    </xdr:from>
    <xdr:ext cx="534377" cy="259045"/>
    <xdr:sp macro="" textlink="">
      <xdr:nvSpPr>
        <xdr:cNvPr id="365" name="テキスト ボックス 364"/>
        <xdr:cNvSpPr txBox="1"/>
      </xdr:nvSpPr>
      <xdr:spPr>
        <a:xfrm>
          <a:off x="7594111" y="99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153609</xdr:rowOff>
    </xdr:from>
    <xdr:to>
      <xdr:col>36</xdr:col>
      <xdr:colOff>165100</xdr:colOff>
      <xdr:row>58</xdr:row>
      <xdr:rowOff>83759</xdr:rowOff>
    </xdr:to>
    <xdr:sp macro="" textlink="">
      <xdr:nvSpPr>
        <xdr:cNvPr id="366" name="楕円 365"/>
        <xdr:cNvSpPr/>
      </xdr:nvSpPr>
      <xdr:spPr>
        <a:xfrm>
          <a:off x="6921500" y="99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74886</xdr:rowOff>
    </xdr:from>
    <xdr:ext cx="534377" cy="259045"/>
    <xdr:sp macro="" textlink="">
      <xdr:nvSpPr>
        <xdr:cNvPr id="367" name="テキスト ボックス 366"/>
        <xdr:cNvSpPr txBox="1"/>
      </xdr:nvSpPr>
      <xdr:spPr>
        <a:xfrm>
          <a:off x="6705111" y="100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121476</xdr:rowOff>
    </xdr:from>
    <xdr:to>
      <xdr:col>55</xdr:col>
      <xdr:colOff>0</xdr:colOff>
      <xdr:row>78</xdr:row>
      <xdr:rowOff>56928</xdr:rowOff>
    </xdr:to>
    <xdr:cxnSp macro="">
      <xdr:nvCxnSpPr>
        <xdr:cNvPr id="394" name="直線コネクタ 393"/>
        <xdr:cNvCxnSpPr/>
      </xdr:nvCxnSpPr>
      <xdr:spPr>
        <a:xfrm flipV="1">
          <a:off x="9639300" y="12808776"/>
          <a:ext cx="838200" cy="6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56928</xdr:rowOff>
    </xdr:from>
    <xdr:to>
      <xdr:col>50</xdr:col>
      <xdr:colOff>114300</xdr:colOff>
      <xdr:row>78</xdr:row>
      <xdr:rowOff>125537</xdr:rowOff>
    </xdr:to>
    <xdr:cxnSp macro="">
      <xdr:nvCxnSpPr>
        <xdr:cNvPr id="397" name="直線コネクタ 396"/>
        <xdr:cNvCxnSpPr/>
      </xdr:nvCxnSpPr>
      <xdr:spPr>
        <a:xfrm flipV="1">
          <a:off x="8750300" y="13430028"/>
          <a:ext cx="889000" cy="6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77439</xdr:rowOff>
    </xdr:from>
    <xdr:to>
      <xdr:col>45</xdr:col>
      <xdr:colOff>177800</xdr:colOff>
      <xdr:row>78</xdr:row>
      <xdr:rowOff>125537</xdr:rowOff>
    </xdr:to>
    <xdr:cxnSp macro="">
      <xdr:nvCxnSpPr>
        <xdr:cNvPr id="400" name="直線コネクタ 399"/>
        <xdr:cNvCxnSpPr/>
      </xdr:nvCxnSpPr>
      <xdr:spPr>
        <a:xfrm>
          <a:off x="7861300" y="13450539"/>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77439</xdr:rowOff>
    </xdr:from>
    <xdr:to>
      <xdr:col>41</xdr:col>
      <xdr:colOff>50800</xdr:colOff>
      <xdr:row>78</xdr:row>
      <xdr:rowOff>119921</xdr:rowOff>
    </xdr:to>
    <xdr:cxnSp macro="">
      <xdr:nvCxnSpPr>
        <xdr:cNvPr id="403" name="直線コネクタ 402"/>
        <xdr:cNvCxnSpPr/>
      </xdr:nvCxnSpPr>
      <xdr:spPr>
        <a:xfrm flipV="1">
          <a:off x="6972300" y="13450539"/>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70676</xdr:rowOff>
    </xdr:from>
    <xdr:to>
      <xdr:col>55</xdr:col>
      <xdr:colOff>50800</xdr:colOff>
      <xdr:row>75</xdr:row>
      <xdr:rowOff>826</xdr:rowOff>
    </xdr:to>
    <xdr:sp macro="" textlink="">
      <xdr:nvSpPr>
        <xdr:cNvPr id="413" name="楕円 412"/>
        <xdr:cNvSpPr/>
      </xdr:nvSpPr>
      <xdr:spPr>
        <a:xfrm>
          <a:off x="10426700" y="127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93553</xdr:rowOff>
    </xdr:from>
    <xdr:ext cx="534377" cy="259045"/>
    <xdr:sp macro="" textlink="">
      <xdr:nvSpPr>
        <xdr:cNvPr id="414" name="商工費該当値テキスト"/>
        <xdr:cNvSpPr txBox="1"/>
      </xdr:nvSpPr>
      <xdr:spPr>
        <a:xfrm>
          <a:off x="10528300" y="126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6128</xdr:rowOff>
    </xdr:from>
    <xdr:to>
      <xdr:col>50</xdr:col>
      <xdr:colOff>165100</xdr:colOff>
      <xdr:row>78</xdr:row>
      <xdr:rowOff>107728</xdr:rowOff>
    </xdr:to>
    <xdr:sp macro="" textlink="">
      <xdr:nvSpPr>
        <xdr:cNvPr id="415" name="楕円 414"/>
        <xdr:cNvSpPr/>
      </xdr:nvSpPr>
      <xdr:spPr>
        <a:xfrm>
          <a:off x="9588500" y="133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98855</xdr:rowOff>
    </xdr:from>
    <xdr:ext cx="469744" cy="259045"/>
    <xdr:sp macro="" textlink="">
      <xdr:nvSpPr>
        <xdr:cNvPr id="416" name="テキスト ボックス 415"/>
        <xdr:cNvSpPr txBox="1"/>
      </xdr:nvSpPr>
      <xdr:spPr>
        <a:xfrm>
          <a:off x="9404428" y="134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74737</xdr:rowOff>
    </xdr:from>
    <xdr:to>
      <xdr:col>46</xdr:col>
      <xdr:colOff>38100</xdr:colOff>
      <xdr:row>79</xdr:row>
      <xdr:rowOff>4887</xdr:rowOff>
    </xdr:to>
    <xdr:sp macro="" textlink="">
      <xdr:nvSpPr>
        <xdr:cNvPr id="417" name="楕円 416"/>
        <xdr:cNvSpPr/>
      </xdr:nvSpPr>
      <xdr:spPr>
        <a:xfrm>
          <a:off x="8699500" y="134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167464</xdr:rowOff>
    </xdr:from>
    <xdr:ext cx="469744" cy="259045"/>
    <xdr:sp macro="" textlink="">
      <xdr:nvSpPr>
        <xdr:cNvPr id="418" name="テキスト ボックス 417"/>
        <xdr:cNvSpPr txBox="1"/>
      </xdr:nvSpPr>
      <xdr:spPr>
        <a:xfrm>
          <a:off x="8515428" y="1354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26639</xdr:rowOff>
    </xdr:from>
    <xdr:to>
      <xdr:col>41</xdr:col>
      <xdr:colOff>101600</xdr:colOff>
      <xdr:row>78</xdr:row>
      <xdr:rowOff>128239</xdr:rowOff>
    </xdr:to>
    <xdr:sp macro="" textlink="">
      <xdr:nvSpPr>
        <xdr:cNvPr id="419" name="楕円 418"/>
        <xdr:cNvSpPr/>
      </xdr:nvSpPr>
      <xdr:spPr>
        <a:xfrm>
          <a:off x="7810500" y="133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119366</xdr:rowOff>
    </xdr:from>
    <xdr:ext cx="469744" cy="259045"/>
    <xdr:sp macro="" textlink="">
      <xdr:nvSpPr>
        <xdr:cNvPr id="420" name="テキスト ボックス 419"/>
        <xdr:cNvSpPr txBox="1"/>
      </xdr:nvSpPr>
      <xdr:spPr>
        <a:xfrm>
          <a:off x="7626428" y="1349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69121</xdr:rowOff>
    </xdr:from>
    <xdr:to>
      <xdr:col>36</xdr:col>
      <xdr:colOff>165100</xdr:colOff>
      <xdr:row>78</xdr:row>
      <xdr:rowOff>170721</xdr:rowOff>
    </xdr:to>
    <xdr:sp macro="" textlink="">
      <xdr:nvSpPr>
        <xdr:cNvPr id="421" name="楕円 420"/>
        <xdr:cNvSpPr/>
      </xdr:nvSpPr>
      <xdr:spPr>
        <a:xfrm>
          <a:off x="6921500" y="134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161848</xdr:rowOff>
    </xdr:from>
    <xdr:ext cx="469744" cy="259045"/>
    <xdr:sp macro="" textlink="">
      <xdr:nvSpPr>
        <xdr:cNvPr id="422" name="テキスト ボックス 421"/>
        <xdr:cNvSpPr txBox="1"/>
      </xdr:nvSpPr>
      <xdr:spPr>
        <a:xfrm>
          <a:off x="6737428" y="135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113280</xdr:rowOff>
    </xdr:from>
    <xdr:to>
      <xdr:col>55</xdr:col>
      <xdr:colOff>0</xdr:colOff>
      <xdr:row>98</xdr:row>
      <xdr:rowOff>123065</xdr:rowOff>
    </xdr:to>
    <xdr:cxnSp macro="">
      <xdr:nvCxnSpPr>
        <xdr:cNvPr id="451" name="直線コネクタ 450"/>
        <xdr:cNvCxnSpPr/>
      </xdr:nvCxnSpPr>
      <xdr:spPr>
        <a:xfrm flipV="1">
          <a:off x="9639300" y="16915380"/>
          <a:ext cx="8382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123065</xdr:rowOff>
    </xdr:from>
    <xdr:to>
      <xdr:col>50</xdr:col>
      <xdr:colOff>114300</xdr:colOff>
      <xdr:row>98</xdr:row>
      <xdr:rowOff>125504</xdr:rowOff>
    </xdr:to>
    <xdr:cxnSp macro="">
      <xdr:nvCxnSpPr>
        <xdr:cNvPr id="454" name="直線コネクタ 453"/>
        <xdr:cNvCxnSpPr/>
      </xdr:nvCxnSpPr>
      <xdr:spPr>
        <a:xfrm flipV="1">
          <a:off x="8750300" y="1692516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125504</xdr:rowOff>
    </xdr:from>
    <xdr:to>
      <xdr:col>45</xdr:col>
      <xdr:colOff>177800</xdr:colOff>
      <xdr:row>98</xdr:row>
      <xdr:rowOff>128200</xdr:rowOff>
    </xdr:to>
    <xdr:cxnSp macro="">
      <xdr:nvCxnSpPr>
        <xdr:cNvPr id="457" name="直線コネクタ 456"/>
        <xdr:cNvCxnSpPr/>
      </xdr:nvCxnSpPr>
      <xdr:spPr>
        <a:xfrm flipV="1">
          <a:off x="7861300" y="16927604"/>
          <a:ext cx="8890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120827</xdr:rowOff>
    </xdr:from>
    <xdr:to>
      <xdr:col>41</xdr:col>
      <xdr:colOff>50800</xdr:colOff>
      <xdr:row>98</xdr:row>
      <xdr:rowOff>128200</xdr:rowOff>
    </xdr:to>
    <xdr:cxnSp macro="">
      <xdr:nvCxnSpPr>
        <xdr:cNvPr id="460" name="直線コネクタ 459"/>
        <xdr:cNvCxnSpPr/>
      </xdr:nvCxnSpPr>
      <xdr:spPr>
        <a:xfrm>
          <a:off x="6972300" y="1692292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62480</xdr:rowOff>
    </xdr:from>
    <xdr:to>
      <xdr:col>55</xdr:col>
      <xdr:colOff>50800</xdr:colOff>
      <xdr:row>98</xdr:row>
      <xdr:rowOff>164080</xdr:rowOff>
    </xdr:to>
    <xdr:sp macro="" textlink="">
      <xdr:nvSpPr>
        <xdr:cNvPr id="470" name="楕円 469"/>
        <xdr:cNvSpPr/>
      </xdr:nvSpPr>
      <xdr:spPr>
        <a:xfrm>
          <a:off x="10426700" y="168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148857</xdr:rowOff>
    </xdr:from>
    <xdr:ext cx="534377" cy="259045"/>
    <xdr:sp macro="" textlink="">
      <xdr:nvSpPr>
        <xdr:cNvPr id="471" name="土木費該当値テキスト"/>
        <xdr:cNvSpPr txBox="1"/>
      </xdr:nvSpPr>
      <xdr:spPr>
        <a:xfrm>
          <a:off x="10528300" y="167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72265</xdr:rowOff>
    </xdr:from>
    <xdr:to>
      <xdr:col>50</xdr:col>
      <xdr:colOff>165100</xdr:colOff>
      <xdr:row>99</xdr:row>
      <xdr:rowOff>2415</xdr:rowOff>
    </xdr:to>
    <xdr:sp macro="" textlink="">
      <xdr:nvSpPr>
        <xdr:cNvPr id="472" name="楕円 471"/>
        <xdr:cNvSpPr/>
      </xdr:nvSpPr>
      <xdr:spPr>
        <a:xfrm>
          <a:off x="9588500" y="168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164992</xdr:rowOff>
    </xdr:from>
    <xdr:ext cx="534377" cy="259045"/>
    <xdr:sp macro="" textlink="">
      <xdr:nvSpPr>
        <xdr:cNvPr id="473" name="テキスト ボックス 472"/>
        <xdr:cNvSpPr txBox="1"/>
      </xdr:nvSpPr>
      <xdr:spPr>
        <a:xfrm>
          <a:off x="9372111" y="169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74704</xdr:rowOff>
    </xdr:from>
    <xdr:to>
      <xdr:col>46</xdr:col>
      <xdr:colOff>38100</xdr:colOff>
      <xdr:row>99</xdr:row>
      <xdr:rowOff>4854</xdr:rowOff>
    </xdr:to>
    <xdr:sp macro="" textlink="">
      <xdr:nvSpPr>
        <xdr:cNvPr id="474" name="楕円 473"/>
        <xdr:cNvSpPr/>
      </xdr:nvSpPr>
      <xdr:spPr>
        <a:xfrm>
          <a:off x="8699500" y="168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167431</xdr:rowOff>
    </xdr:from>
    <xdr:ext cx="534377" cy="259045"/>
    <xdr:sp macro="" textlink="">
      <xdr:nvSpPr>
        <xdr:cNvPr id="475" name="テキスト ボックス 474"/>
        <xdr:cNvSpPr txBox="1"/>
      </xdr:nvSpPr>
      <xdr:spPr>
        <a:xfrm>
          <a:off x="8483111" y="169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77400</xdr:rowOff>
    </xdr:from>
    <xdr:to>
      <xdr:col>41</xdr:col>
      <xdr:colOff>101600</xdr:colOff>
      <xdr:row>99</xdr:row>
      <xdr:rowOff>7550</xdr:rowOff>
    </xdr:to>
    <xdr:sp macro="" textlink="">
      <xdr:nvSpPr>
        <xdr:cNvPr id="476" name="楕円 475"/>
        <xdr:cNvSpPr/>
      </xdr:nvSpPr>
      <xdr:spPr>
        <a:xfrm>
          <a:off x="7810500" y="168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170127</xdr:rowOff>
    </xdr:from>
    <xdr:ext cx="534377" cy="259045"/>
    <xdr:sp macro="" textlink="">
      <xdr:nvSpPr>
        <xdr:cNvPr id="477" name="テキスト ボックス 476"/>
        <xdr:cNvSpPr txBox="1"/>
      </xdr:nvSpPr>
      <xdr:spPr>
        <a:xfrm>
          <a:off x="7594111" y="169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70027</xdr:rowOff>
    </xdr:from>
    <xdr:to>
      <xdr:col>36</xdr:col>
      <xdr:colOff>165100</xdr:colOff>
      <xdr:row>99</xdr:row>
      <xdr:rowOff>177</xdr:rowOff>
    </xdr:to>
    <xdr:sp macro="" textlink="">
      <xdr:nvSpPr>
        <xdr:cNvPr id="478" name="楕円 477"/>
        <xdr:cNvSpPr/>
      </xdr:nvSpPr>
      <xdr:spPr>
        <a:xfrm>
          <a:off x="6921500" y="1687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162754</xdr:rowOff>
    </xdr:from>
    <xdr:ext cx="534377" cy="259045"/>
    <xdr:sp macro="" textlink="">
      <xdr:nvSpPr>
        <xdr:cNvPr id="479" name="テキスト ボックス 478"/>
        <xdr:cNvSpPr txBox="1"/>
      </xdr:nvSpPr>
      <xdr:spPr>
        <a:xfrm>
          <a:off x="6705111" y="1696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143880</xdr:rowOff>
    </xdr:from>
    <xdr:to>
      <xdr:col>85</xdr:col>
      <xdr:colOff>127000</xdr:colOff>
      <xdr:row>39</xdr:row>
      <xdr:rowOff>41157</xdr:rowOff>
    </xdr:to>
    <xdr:cxnSp macro="">
      <xdr:nvCxnSpPr>
        <xdr:cNvPr id="511" name="直線コネクタ 510"/>
        <xdr:cNvCxnSpPr/>
      </xdr:nvCxnSpPr>
      <xdr:spPr>
        <a:xfrm flipV="1">
          <a:off x="15481300" y="6658980"/>
          <a:ext cx="838200" cy="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41157</xdr:rowOff>
    </xdr:from>
    <xdr:to>
      <xdr:col>81</xdr:col>
      <xdr:colOff>50800</xdr:colOff>
      <xdr:row>39</xdr:row>
      <xdr:rowOff>49485</xdr:rowOff>
    </xdr:to>
    <xdr:cxnSp macro="">
      <xdr:nvCxnSpPr>
        <xdr:cNvPr id="514" name="直線コネクタ 513"/>
        <xdr:cNvCxnSpPr/>
      </xdr:nvCxnSpPr>
      <xdr:spPr>
        <a:xfrm flipV="1">
          <a:off x="14592300" y="6727707"/>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17399</xdr:rowOff>
    </xdr:from>
    <xdr:to>
      <xdr:col>76</xdr:col>
      <xdr:colOff>114300</xdr:colOff>
      <xdr:row>39</xdr:row>
      <xdr:rowOff>49485</xdr:rowOff>
    </xdr:to>
    <xdr:cxnSp macro="">
      <xdr:nvCxnSpPr>
        <xdr:cNvPr id="517" name="直線コネクタ 516"/>
        <xdr:cNvCxnSpPr/>
      </xdr:nvCxnSpPr>
      <xdr:spPr>
        <a:xfrm>
          <a:off x="13703300" y="6361049"/>
          <a:ext cx="889000" cy="37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17399</xdr:rowOff>
    </xdr:from>
    <xdr:to>
      <xdr:col>71</xdr:col>
      <xdr:colOff>177800</xdr:colOff>
      <xdr:row>38</xdr:row>
      <xdr:rowOff>23718</xdr:rowOff>
    </xdr:to>
    <xdr:cxnSp macro="">
      <xdr:nvCxnSpPr>
        <xdr:cNvPr id="520" name="直線コネクタ 519"/>
        <xdr:cNvCxnSpPr/>
      </xdr:nvCxnSpPr>
      <xdr:spPr>
        <a:xfrm flipV="1">
          <a:off x="12814300" y="6361049"/>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93080</xdr:rowOff>
    </xdr:from>
    <xdr:to>
      <xdr:col>85</xdr:col>
      <xdr:colOff>177800</xdr:colOff>
      <xdr:row>39</xdr:row>
      <xdr:rowOff>23230</xdr:rowOff>
    </xdr:to>
    <xdr:sp macro="" textlink="">
      <xdr:nvSpPr>
        <xdr:cNvPr id="530" name="楕円 529"/>
        <xdr:cNvSpPr/>
      </xdr:nvSpPr>
      <xdr:spPr>
        <a:xfrm>
          <a:off x="16268700" y="66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71507</xdr:rowOff>
    </xdr:from>
    <xdr:ext cx="534377" cy="259045"/>
    <xdr:sp macro="" textlink="">
      <xdr:nvSpPr>
        <xdr:cNvPr id="531" name="消防費該当値テキスト"/>
        <xdr:cNvSpPr txBox="1"/>
      </xdr:nvSpPr>
      <xdr:spPr>
        <a:xfrm>
          <a:off x="16370300" y="6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161807</xdr:rowOff>
    </xdr:from>
    <xdr:to>
      <xdr:col>81</xdr:col>
      <xdr:colOff>101600</xdr:colOff>
      <xdr:row>39</xdr:row>
      <xdr:rowOff>91957</xdr:rowOff>
    </xdr:to>
    <xdr:sp macro="" textlink="">
      <xdr:nvSpPr>
        <xdr:cNvPr id="532" name="楕円 531"/>
        <xdr:cNvSpPr/>
      </xdr:nvSpPr>
      <xdr:spPr>
        <a:xfrm>
          <a:off x="15430500" y="6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83084</xdr:rowOff>
    </xdr:from>
    <xdr:ext cx="534377" cy="259045"/>
    <xdr:sp macro="" textlink="">
      <xdr:nvSpPr>
        <xdr:cNvPr id="533" name="テキスト ボックス 532"/>
        <xdr:cNvSpPr txBox="1"/>
      </xdr:nvSpPr>
      <xdr:spPr>
        <a:xfrm>
          <a:off x="15214111" y="676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170135</xdr:rowOff>
    </xdr:from>
    <xdr:to>
      <xdr:col>76</xdr:col>
      <xdr:colOff>165100</xdr:colOff>
      <xdr:row>39</xdr:row>
      <xdr:rowOff>100285</xdr:rowOff>
    </xdr:to>
    <xdr:sp macro="" textlink="">
      <xdr:nvSpPr>
        <xdr:cNvPr id="534" name="楕円 533"/>
        <xdr:cNvSpPr/>
      </xdr:nvSpPr>
      <xdr:spPr>
        <a:xfrm>
          <a:off x="14541500" y="6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91412</xdr:rowOff>
    </xdr:from>
    <xdr:ext cx="534377" cy="259045"/>
    <xdr:sp macro="" textlink="">
      <xdr:nvSpPr>
        <xdr:cNvPr id="535" name="テキスト ボックス 534"/>
        <xdr:cNvSpPr txBox="1"/>
      </xdr:nvSpPr>
      <xdr:spPr>
        <a:xfrm>
          <a:off x="14325111" y="67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138049</xdr:rowOff>
    </xdr:from>
    <xdr:to>
      <xdr:col>72</xdr:col>
      <xdr:colOff>38100</xdr:colOff>
      <xdr:row>37</xdr:row>
      <xdr:rowOff>68199</xdr:rowOff>
    </xdr:to>
    <xdr:sp macro="" textlink="">
      <xdr:nvSpPr>
        <xdr:cNvPr id="536" name="楕円 535"/>
        <xdr:cNvSpPr/>
      </xdr:nvSpPr>
      <xdr:spPr>
        <a:xfrm>
          <a:off x="13652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84726</xdr:rowOff>
    </xdr:from>
    <xdr:ext cx="534377" cy="259045"/>
    <xdr:sp macro="" textlink="">
      <xdr:nvSpPr>
        <xdr:cNvPr id="537" name="テキスト ボックス 536"/>
        <xdr:cNvSpPr txBox="1"/>
      </xdr:nvSpPr>
      <xdr:spPr>
        <a:xfrm>
          <a:off x="13436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144368</xdr:rowOff>
    </xdr:from>
    <xdr:to>
      <xdr:col>67</xdr:col>
      <xdr:colOff>101600</xdr:colOff>
      <xdr:row>38</xdr:row>
      <xdr:rowOff>74518</xdr:rowOff>
    </xdr:to>
    <xdr:sp macro="" textlink="">
      <xdr:nvSpPr>
        <xdr:cNvPr id="538" name="楕円 537"/>
        <xdr:cNvSpPr/>
      </xdr:nvSpPr>
      <xdr:spPr>
        <a:xfrm>
          <a:off x="12763500" y="6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65645</xdr:rowOff>
    </xdr:from>
    <xdr:ext cx="534377" cy="259045"/>
    <xdr:sp macro="" textlink="">
      <xdr:nvSpPr>
        <xdr:cNvPr id="539" name="テキスト ボックス 538"/>
        <xdr:cNvSpPr txBox="1"/>
      </xdr:nvSpPr>
      <xdr:spPr>
        <a:xfrm>
          <a:off x="12547111" y="65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147456</xdr:rowOff>
    </xdr:from>
    <xdr:to>
      <xdr:col>85</xdr:col>
      <xdr:colOff>127000</xdr:colOff>
      <xdr:row>58</xdr:row>
      <xdr:rowOff>48495</xdr:rowOff>
    </xdr:to>
    <xdr:cxnSp macro="">
      <xdr:nvCxnSpPr>
        <xdr:cNvPr id="570" name="直線コネクタ 569"/>
        <xdr:cNvCxnSpPr/>
      </xdr:nvCxnSpPr>
      <xdr:spPr>
        <a:xfrm flipV="1">
          <a:off x="15481300" y="9920106"/>
          <a:ext cx="838200" cy="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48495</xdr:rowOff>
    </xdr:from>
    <xdr:to>
      <xdr:col>81</xdr:col>
      <xdr:colOff>50800</xdr:colOff>
      <xdr:row>58</xdr:row>
      <xdr:rowOff>83069</xdr:rowOff>
    </xdr:to>
    <xdr:cxnSp macro="">
      <xdr:nvCxnSpPr>
        <xdr:cNvPr id="573" name="直線コネクタ 572"/>
        <xdr:cNvCxnSpPr/>
      </xdr:nvCxnSpPr>
      <xdr:spPr>
        <a:xfrm flipV="1">
          <a:off x="14592300" y="9992595"/>
          <a:ext cx="889000" cy="3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49119</xdr:rowOff>
    </xdr:from>
    <xdr:to>
      <xdr:col>76</xdr:col>
      <xdr:colOff>114300</xdr:colOff>
      <xdr:row>58</xdr:row>
      <xdr:rowOff>83069</xdr:rowOff>
    </xdr:to>
    <xdr:cxnSp macro="">
      <xdr:nvCxnSpPr>
        <xdr:cNvPr id="576" name="直線コネクタ 575"/>
        <xdr:cNvCxnSpPr/>
      </xdr:nvCxnSpPr>
      <xdr:spPr>
        <a:xfrm>
          <a:off x="13703300" y="9993219"/>
          <a:ext cx="889000" cy="3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49119</xdr:rowOff>
    </xdr:from>
    <xdr:to>
      <xdr:col>71</xdr:col>
      <xdr:colOff>177800</xdr:colOff>
      <xdr:row>58</xdr:row>
      <xdr:rowOff>123012</xdr:rowOff>
    </xdr:to>
    <xdr:cxnSp macro="">
      <xdr:nvCxnSpPr>
        <xdr:cNvPr id="579" name="直線コネクタ 578"/>
        <xdr:cNvCxnSpPr/>
      </xdr:nvCxnSpPr>
      <xdr:spPr>
        <a:xfrm flipV="1">
          <a:off x="12814300" y="9993219"/>
          <a:ext cx="889000" cy="7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96656</xdr:rowOff>
    </xdr:from>
    <xdr:to>
      <xdr:col>85</xdr:col>
      <xdr:colOff>177800</xdr:colOff>
      <xdr:row>58</xdr:row>
      <xdr:rowOff>26806</xdr:rowOff>
    </xdr:to>
    <xdr:sp macro="" textlink="">
      <xdr:nvSpPr>
        <xdr:cNvPr id="589" name="楕円 588"/>
        <xdr:cNvSpPr/>
      </xdr:nvSpPr>
      <xdr:spPr>
        <a:xfrm>
          <a:off x="16268700" y="986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75083</xdr:rowOff>
    </xdr:from>
    <xdr:ext cx="534377" cy="259045"/>
    <xdr:sp macro="" textlink="">
      <xdr:nvSpPr>
        <xdr:cNvPr id="590" name="教育費該当値テキスト"/>
        <xdr:cNvSpPr txBox="1"/>
      </xdr:nvSpPr>
      <xdr:spPr>
        <a:xfrm>
          <a:off x="16370300" y="98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169145</xdr:rowOff>
    </xdr:from>
    <xdr:to>
      <xdr:col>81</xdr:col>
      <xdr:colOff>101600</xdr:colOff>
      <xdr:row>58</xdr:row>
      <xdr:rowOff>99295</xdr:rowOff>
    </xdr:to>
    <xdr:sp macro="" textlink="">
      <xdr:nvSpPr>
        <xdr:cNvPr id="591" name="楕円 590"/>
        <xdr:cNvSpPr/>
      </xdr:nvSpPr>
      <xdr:spPr>
        <a:xfrm>
          <a:off x="15430500" y="99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90422</xdr:rowOff>
    </xdr:from>
    <xdr:ext cx="534377" cy="259045"/>
    <xdr:sp macro="" textlink="">
      <xdr:nvSpPr>
        <xdr:cNvPr id="592" name="テキスト ボックス 591"/>
        <xdr:cNvSpPr txBox="1"/>
      </xdr:nvSpPr>
      <xdr:spPr>
        <a:xfrm>
          <a:off x="15214111" y="100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32269</xdr:rowOff>
    </xdr:from>
    <xdr:to>
      <xdr:col>76</xdr:col>
      <xdr:colOff>165100</xdr:colOff>
      <xdr:row>58</xdr:row>
      <xdr:rowOff>133869</xdr:rowOff>
    </xdr:to>
    <xdr:sp macro="" textlink="">
      <xdr:nvSpPr>
        <xdr:cNvPr id="593" name="楕円 592"/>
        <xdr:cNvSpPr/>
      </xdr:nvSpPr>
      <xdr:spPr>
        <a:xfrm>
          <a:off x="14541500" y="99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124996</xdr:rowOff>
    </xdr:from>
    <xdr:ext cx="534377" cy="259045"/>
    <xdr:sp macro="" textlink="">
      <xdr:nvSpPr>
        <xdr:cNvPr id="594" name="テキスト ボックス 593"/>
        <xdr:cNvSpPr txBox="1"/>
      </xdr:nvSpPr>
      <xdr:spPr>
        <a:xfrm>
          <a:off x="14325111" y="1006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169769</xdr:rowOff>
    </xdr:from>
    <xdr:to>
      <xdr:col>72</xdr:col>
      <xdr:colOff>38100</xdr:colOff>
      <xdr:row>58</xdr:row>
      <xdr:rowOff>99919</xdr:rowOff>
    </xdr:to>
    <xdr:sp macro="" textlink="">
      <xdr:nvSpPr>
        <xdr:cNvPr id="595" name="楕円 594"/>
        <xdr:cNvSpPr/>
      </xdr:nvSpPr>
      <xdr:spPr>
        <a:xfrm>
          <a:off x="13652500" y="99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91046</xdr:rowOff>
    </xdr:from>
    <xdr:ext cx="534377" cy="259045"/>
    <xdr:sp macro="" textlink="">
      <xdr:nvSpPr>
        <xdr:cNvPr id="596" name="テキスト ボックス 595"/>
        <xdr:cNvSpPr txBox="1"/>
      </xdr:nvSpPr>
      <xdr:spPr>
        <a:xfrm>
          <a:off x="13436111" y="100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72212</xdr:rowOff>
    </xdr:from>
    <xdr:to>
      <xdr:col>67</xdr:col>
      <xdr:colOff>101600</xdr:colOff>
      <xdr:row>59</xdr:row>
      <xdr:rowOff>2362</xdr:rowOff>
    </xdr:to>
    <xdr:sp macro="" textlink="">
      <xdr:nvSpPr>
        <xdr:cNvPr id="597" name="楕円 596"/>
        <xdr:cNvSpPr/>
      </xdr:nvSpPr>
      <xdr:spPr>
        <a:xfrm>
          <a:off x="12763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164939</xdr:rowOff>
    </xdr:from>
    <xdr:ext cx="534377" cy="259045"/>
    <xdr:sp macro="" textlink="">
      <xdr:nvSpPr>
        <xdr:cNvPr id="598" name="テキスト ボックス 597"/>
        <xdr:cNvSpPr txBox="1"/>
      </xdr:nvSpPr>
      <xdr:spPr>
        <a:xfrm>
          <a:off x="12547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113356</xdr:rowOff>
    </xdr:from>
    <xdr:to>
      <xdr:col>85</xdr:col>
      <xdr:colOff>127000</xdr:colOff>
      <xdr:row>97</xdr:row>
      <xdr:rowOff>126409</xdr:rowOff>
    </xdr:to>
    <xdr:cxnSp macro="">
      <xdr:nvCxnSpPr>
        <xdr:cNvPr id="680" name="直線コネクタ 679"/>
        <xdr:cNvCxnSpPr/>
      </xdr:nvCxnSpPr>
      <xdr:spPr>
        <a:xfrm flipV="1">
          <a:off x="15481300" y="16744006"/>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126409</xdr:rowOff>
    </xdr:from>
    <xdr:to>
      <xdr:col>81</xdr:col>
      <xdr:colOff>50800</xdr:colOff>
      <xdr:row>97</xdr:row>
      <xdr:rowOff>132257</xdr:rowOff>
    </xdr:to>
    <xdr:cxnSp macro="">
      <xdr:nvCxnSpPr>
        <xdr:cNvPr id="683" name="直線コネクタ 682"/>
        <xdr:cNvCxnSpPr/>
      </xdr:nvCxnSpPr>
      <xdr:spPr>
        <a:xfrm flipV="1">
          <a:off x="14592300" y="1675705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132257</xdr:rowOff>
    </xdr:from>
    <xdr:to>
      <xdr:col>76</xdr:col>
      <xdr:colOff>114300</xdr:colOff>
      <xdr:row>97</xdr:row>
      <xdr:rowOff>144391</xdr:rowOff>
    </xdr:to>
    <xdr:cxnSp macro="">
      <xdr:nvCxnSpPr>
        <xdr:cNvPr id="686" name="直線コネクタ 685"/>
        <xdr:cNvCxnSpPr/>
      </xdr:nvCxnSpPr>
      <xdr:spPr>
        <a:xfrm flipV="1">
          <a:off x="13703300" y="1676290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144391</xdr:rowOff>
    </xdr:from>
    <xdr:to>
      <xdr:col>71</xdr:col>
      <xdr:colOff>177800</xdr:colOff>
      <xdr:row>97</xdr:row>
      <xdr:rowOff>163159</xdr:rowOff>
    </xdr:to>
    <xdr:cxnSp macro="">
      <xdr:nvCxnSpPr>
        <xdr:cNvPr id="689" name="直線コネクタ 688"/>
        <xdr:cNvCxnSpPr/>
      </xdr:nvCxnSpPr>
      <xdr:spPr>
        <a:xfrm flipV="1">
          <a:off x="12814300" y="16775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62556</xdr:rowOff>
    </xdr:from>
    <xdr:to>
      <xdr:col>85</xdr:col>
      <xdr:colOff>177800</xdr:colOff>
      <xdr:row>97</xdr:row>
      <xdr:rowOff>164156</xdr:rowOff>
    </xdr:to>
    <xdr:sp macro="" textlink="">
      <xdr:nvSpPr>
        <xdr:cNvPr id="699" name="楕円 698"/>
        <xdr:cNvSpPr/>
      </xdr:nvSpPr>
      <xdr:spPr>
        <a:xfrm>
          <a:off x="16268700" y="166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40983</xdr:rowOff>
    </xdr:from>
    <xdr:ext cx="534377" cy="259045"/>
    <xdr:sp macro="" textlink="">
      <xdr:nvSpPr>
        <xdr:cNvPr id="700" name="公債費該当値テキスト"/>
        <xdr:cNvSpPr txBox="1"/>
      </xdr:nvSpPr>
      <xdr:spPr>
        <a:xfrm>
          <a:off x="16370300" y="16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75609</xdr:rowOff>
    </xdr:from>
    <xdr:to>
      <xdr:col>81</xdr:col>
      <xdr:colOff>101600</xdr:colOff>
      <xdr:row>98</xdr:row>
      <xdr:rowOff>5759</xdr:rowOff>
    </xdr:to>
    <xdr:sp macro="" textlink="">
      <xdr:nvSpPr>
        <xdr:cNvPr id="701" name="楕円 700"/>
        <xdr:cNvSpPr/>
      </xdr:nvSpPr>
      <xdr:spPr>
        <a:xfrm>
          <a:off x="15430500" y="167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168336</xdr:rowOff>
    </xdr:from>
    <xdr:ext cx="534377" cy="259045"/>
    <xdr:sp macro="" textlink="">
      <xdr:nvSpPr>
        <xdr:cNvPr id="702" name="テキスト ボックス 701"/>
        <xdr:cNvSpPr txBox="1"/>
      </xdr:nvSpPr>
      <xdr:spPr>
        <a:xfrm>
          <a:off x="15214111" y="167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81457</xdr:rowOff>
    </xdr:from>
    <xdr:to>
      <xdr:col>76</xdr:col>
      <xdr:colOff>165100</xdr:colOff>
      <xdr:row>98</xdr:row>
      <xdr:rowOff>11607</xdr:rowOff>
    </xdr:to>
    <xdr:sp macro="" textlink="">
      <xdr:nvSpPr>
        <xdr:cNvPr id="703" name="楕円 702"/>
        <xdr:cNvSpPr/>
      </xdr:nvSpPr>
      <xdr:spPr>
        <a:xfrm>
          <a:off x="145415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2734</xdr:rowOff>
    </xdr:from>
    <xdr:ext cx="534377" cy="259045"/>
    <xdr:sp macro="" textlink="">
      <xdr:nvSpPr>
        <xdr:cNvPr id="704" name="テキスト ボックス 703"/>
        <xdr:cNvSpPr txBox="1"/>
      </xdr:nvSpPr>
      <xdr:spPr>
        <a:xfrm>
          <a:off x="14325111" y="168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93591</xdr:rowOff>
    </xdr:from>
    <xdr:to>
      <xdr:col>72</xdr:col>
      <xdr:colOff>38100</xdr:colOff>
      <xdr:row>98</xdr:row>
      <xdr:rowOff>23741</xdr:rowOff>
    </xdr:to>
    <xdr:sp macro="" textlink="">
      <xdr:nvSpPr>
        <xdr:cNvPr id="705" name="楕円 704"/>
        <xdr:cNvSpPr/>
      </xdr:nvSpPr>
      <xdr:spPr>
        <a:xfrm>
          <a:off x="13652500" y="16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14868</xdr:rowOff>
    </xdr:from>
    <xdr:ext cx="534377" cy="259045"/>
    <xdr:sp macro="" textlink="">
      <xdr:nvSpPr>
        <xdr:cNvPr id="706" name="テキスト ボックス 705"/>
        <xdr:cNvSpPr txBox="1"/>
      </xdr:nvSpPr>
      <xdr:spPr>
        <a:xfrm>
          <a:off x="13436111" y="168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112359</xdr:rowOff>
    </xdr:from>
    <xdr:to>
      <xdr:col>67</xdr:col>
      <xdr:colOff>101600</xdr:colOff>
      <xdr:row>98</xdr:row>
      <xdr:rowOff>42509</xdr:rowOff>
    </xdr:to>
    <xdr:sp macro="" textlink="">
      <xdr:nvSpPr>
        <xdr:cNvPr id="707" name="楕円 706"/>
        <xdr:cNvSpPr/>
      </xdr:nvSpPr>
      <xdr:spPr>
        <a:xfrm>
          <a:off x="127635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33636</xdr:rowOff>
    </xdr:from>
    <xdr:ext cx="534377" cy="259045"/>
    <xdr:sp macro="" textlink="">
      <xdr:nvSpPr>
        <xdr:cNvPr id="708" name="テキスト ボックス 707"/>
        <xdr:cNvSpPr txBox="1"/>
      </xdr:nvSpPr>
      <xdr:spPr>
        <a:xfrm>
          <a:off x="12547111" y="168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以外は、類似団体平均を下回っている状況である。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　総務費については、住民一人当たり</a:t>
          </a:r>
          <a:r>
            <a:rPr kumimoji="1" lang="en-US" altLang="ja-JP" sz="1100">
              <a:solidFill>
                <a:schemeClr val="dk1"/>
              </a:solidFill>
              <a:effectLst/>
              <a:latin typeface="+mn-lt"/>
              <a:ea typeface="+mn-ea"/>
              <a:cs typeface="+mn-cs"/>
            </a:rPr>
            <a:t>150,905</a:t>
          </a:r>
          <a:r>
            <a:rPr kumimoji="1" lang="ja-JP" altLang="ja-JP" sz="1100">
              <a:solidFill>
                <a:schemeClr val="dk1"/>
              </a:solidFill>
              <a:effectLst/>
              <a:latin typeface="+mn-lt"/>
              <a:ea typeface="+mn-ea"/>
              <a:cs typeface="+mn-cs"/>
            </a:rPr>
            <a:t>円となっており、類似団体平均（</a:t>
          </a:r>
          <a:r>
            <a:rPr kumimoji="1" lang="en-US" altLang="ja-JP" sz="1100">
              <a:solidFill>
                <a:schemeClr val="dk1"/>
              </a:solidFill>
              <a:effectLst/>
              <a:latin typeface="+mn-lt"/>
              <a:ea typeface="+mn-ea"/>
              <a:cs typeface="+mn-cs"/>
            </a:rPr>
            <a:t>204,459</a:t>
          </a:r>
          <a:r>
            <a:rPr kumimoji="1" lang="ja-JP" altLang="ja-JP" sz="1100">
              <a:solidFill>
                <a:schemeClr val="dk1"/>
              </a:solidFill>
              <a:effectLst/>
              <a:latin typeface="+mn-lt"/>
              <a:ea typeface="+mn-ea"/>
              <a:cs typeface="+mn-cs"/>
            </a:rPr>
            <a:t>円）と比較すると</a:t>
          </a:r>
          <a:r>
            <a:rPr kumimoji="1" lang="en-US" altLang="ja-JP" sz="1100">
              <a:solidFill>
                <a:schemeClr val="dk1"/>
              </a:solidFill>
              <a:effectLst/>
              <a:latin typeface="+mn-lt"/>
              <a:ea typeface="+mn-ea"/>
              <a:cs typeface="+mn-cs"/>
            </a:rPr>
            <a:t>53,554</a:t>
          </a:r>
          <a:r>
            <a:rPr kumimoji="1" lang="ja-JP" altLang="ja-JP" sz="1100">
              <a:solidFill>
                <a:schemeClr val="dk1"/>
              </a:solidFill>
              <a:effectLst/>
              <a:latin typeface="+mn-lt"/>
              <a:ea typeface="+mn-ea"/>
              <a:cs typeface="+mn-cs"/>
            </a:rPr>
            <a:t>円下回り、前年度（</a:t>
          </a:r>
          <a:r>
            <a:rPr kumimoji="1" lang="en-US" altLang="ja-JP" sz="1100">
              <a:solidFill>
                <a:schemeClr val="dk1"/>
              </a:solidFill>
              <a:effectLst/>
              <a:latin typeface="+mn-lt"/>
              <a:ea typeface="+mn-ea"/>
              <a:cs typeface="+mn-cs"/>
            </a:rPr>
            <a:t>117,905</a:t>
          </a:r>
          <a:r>
            <a:rPr kumimoji="1" lang="ja-JP" altLang="ja-JP" sz="1100">
              <a:solidFill>
                <a:schemeClr val="dk1"/>
              </a:solidFill>
              <a:effectLst/>
              <a:latin typeface="+mn-lt"/>
              <a:ea typeface="+mn-ea"/>
              <a:cs typeface="+mn-cs"/>
            </a:rPr>
            <a:t>円）と比較すると</a:t>
          </a:r>
          <a:r>
            <a:rPr kumimoji="1" lang="en-US" altLang="ja-JP" sz="1100">
              <a:solidFill>
                <a:schemeClr val="dk1"/>
              </a:solidFill>
              <a:effectLst/>
              <a:latin typeface="+mn-lt"/>
              <a:ea typeface="+mn-ea"/>
              <a:cs typeface="+mn-cs"/>
            </a:rPr>
            <a:t>33,000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している。主な要因は、基金積立金等が</a:t>
          </a:r>
          <a:r>
            <a:rPr kumimoji="1" lang="ja-JP" altLang="en-US" sz="1100" b="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したものである。</a:t>
          </a:r>
          <a:endParaRPr lang="ja-JP" altLang="ja-JP" sz="1400">
            <a:effectLst/>
          </a:endParaRPr>
        </a:p>
        <a:p>
          <a:r>
            <a:rPr kumimoji="1" lang="ja-JP" altLang="ja-JP" sz="1100" b="0">
              <a:solidFill>
                <a:schemeClr val="dk1"/>
              </a:solidFill>
              <a:effectLst/>
              <a:latin typeface="+mn-lt"/>
              <a:ea typeface="+mn-ea"/>
              <a:cs typeface="+mn-cs"/>
            </a:rPr>
            <a:t>　教育費については、住民一人当たり</a:t>
          </a:r>
          <a:r>
            <a:rPr kumimoji="1" lang="en-US" altLang="ja-JP" sz="1100" b="0">
              <a:solidFill>
                <a:schemeClr val="dk1"/>
              </a:solidFill>
              <a:effectLst/>
              <a:latin typeface="+mn-lt"/>
              <a:ea typeface="+mn-ea"/>
              <a:cs typeface="+mn-cs"/>
            </a:rPr>
            <a:t>90,125</a:t>
          </a:r>
          <a:r>
            <a:rPr kumimoji="1" lang="ja-JP" altLang="ja-JP" sz="1100" b="0">
              <a:solidFill>
                <a:schemeClr val="dk1"/>
              </a:solidFill>
              <a:effectLst/>
              <a:latin typeface="+mn-lt"/>
              <a:ea typeface="+mn-ea"/>
              <a:cs typeface="+mn-cs"/>
            </a:rPr>
            <a:t>円となっており、類似団体平均（</a:t>
          </a:r>
          <a:r>
            <a:rPr kumimoji="1" lang="en-US" altLang="ja-JP" sz="1100" b="0">
              <a:solidFill>
                <a:schemeClr val="dk1"/>
              </a:solidFill>
              <a:effectLst/>
              <a:latin typeface="+mn-lt"/>
              <a:ea typeface="+mn-ea"/>
              <a:cs typeface="+mn-cs"/>
            </a:rPr>
            <a:t>98,065</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7,940</a:t>
          </a:r>
          <a:r>
            <a:rPr kumimoji="1" lang="ja-JP" altLang="ja-JP" sz="1100" b="0">
              <a:solidFill>
                <a:schemeClr val="dk1"/>
              </a:solidFill>
              <a:effectLst/>
              <a:latin typeface="+mn-lt"/>
              <a:ea typeface="+mn-ea"/>
              <a:cs typeface="+mn-cs"/>
            </a:rPr>
            <a:t>円下回り、前年度（</a:t>
          </a:r>
          <a:r>
            <a:rPr kumimoji="1" lang="en-US" altLang="ja-JP" sz="1100" b="0">
              <a:solidFill>
                <a:schemeClr val="dk1"/>
              </a:solidFill>
              <a:effectLst/>
              <a:latin typeface="+mn-lt"/>
              <a:ea typeface="+mn-ea"/>
              <a:cs typeface="+mn-cs"/>
            </a:rPr>
            <a:t>67,928</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22,197</a:t>
          </a:r>
          <a:r>
            <a:rPr kumimoji="1" lang="ja-JP" altLang="ja-JP" sz="1100" b="0">
              <a:solidFill>
                <a:schemeClr val="dk1"/>
              </a:solidFill>
              <a:effectLst/>
              <a:latin typeface="+mn-lt"/>
              <a:ea typeface="+mn-ea"/>
              <a:cs typeface="+mn-cs"/>
            </a:rPr>
            <a:t>円増加している。主な要因は、</a:t>
          </a:r>
          <a:r>
            <a:rPr kumimoji="1" lang="ja-JP" altLang="en-US" sz="1100" b="0">
              <a:solidFill>
                <a:schemeClr val="dk1"/>
              </a:solidFill>
              <a:effectLst/>
              <a:latin typeface="+mn-lt"/>
              <a:ea typeface="+mn-ea"/>
              <a:cs typeface="+mn-cs"/>
            </a:rPr>
            <a:t>みずほスポーツ施設整備工事</a:t>
          </a:r>
          <a:r>
            <a:rPr kumimoji="1" lang="ja-JP" altLang="ja-JP" sz="1100" b="0">
              <a:solidFill>
                <a:schemeClr val="dk1"/>
              </a:solidFill>
              <a:effectLst/>
              <a:latin typeface="+mn-lt"/>
              <a:ea typeface="+mn-ea"/>
              <a:cs typeface="+mn-cs"/>
            </a:rPr>
            <a:t>等による普通建設事業費が増加したものである。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民生費については、住民一人当たり</a:t>
          </a:r>
          <a:r>
            <a:rPr kumimoji="1" lang="en-US" altLang="ja-JP" sz="1100" b="0">
              <a:solidFill>
                <a:schemeClr val="dk1"/>
              </a:solidFill>
              <a:effectLst/>
              <a:latin typeface="+mn-lt"/>
              <a:ea typeface="+mn-ea"/>
              <a:cs typeface="+mn-cs"/>
            </a:rPr>
            <a:t>271,462</a:t>
          </a:r>
          <a:r>
            <a:rPr kumimoji="1" lang="ja-JP" altLang="ja-JP" sz="1100" b="0">
              <a:solidFill>
                <a:schemeClr val="dk1"/>
              </a:solidFill>
              <a:effectLst/>
              <a:latin typeface="+mn-lt"/>
              <a:ea typeface="+mn-ea"/>
              <a:cs typeface="+mn-cs"/>
            </a:rPr>
            <a:t>円となっており、類似団体平均（</a:t>
          </a:r>
          <a:r>
            <a:rPr kumimoji="1" lang="en-US" altLang="ja-JP" sz="1100" b="0">
              <a:solidFill>
                <a:schemeClr val="dk1"/>
              </a:solidFill>
              <a:effectLst/>
              <a:latin typeface="+mn-lt"/>
              <a:ea typeface="+mn-ea"/>
              <a:cs typeface="+mn-cs"/>
            </a:rPr>
            <a:t>190,896</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80,566</a:t>
          </a:r>
          <a:r>
            <a:rPr kumimoji="1" lang="ja-JP" altLang="ja-JP" sz="1100" b="0">
              <a:solidFill>
                <a:schemeClr val="dk1"/>
              </a:solidFill>
              <a:effectLst/>
              <a:latin typeface="+mn-lt"/>
              <a:ea typeface="+mn-ea"/>
              <a:cs typeface="+mn-cs"/>
            </a:rPr>
            <a:t>円上回り、前年度（</a:t>
          </a:r>
          <a:r>
            <a:rPr kumimoji="1" lang="en-US" altLang="ja-JP" sz="1100" b="0">
              <a:solidFill>
                <a:schemeClr val="dk1"/>
              </a:solidFill>
              <a:effectLst/>
              <a:latin typeface="+mn-lt"/>
              <a:ea typeface="+mn-ea"/>
              <a:cs typeface="+mn-cs"/>
            </a:rPr>
            <a:t>219,618</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51,844</a:t>
          </a:r>
          <a:r>
            <a:rPr kumimoji="1" lang="ja-JP" altLang="ja-JP" sz="1100" b="0">
              <a:solidFill>
                <a:schemeClr val="dk1"/>
              </a:solidFill>
              <a:effectLst/>
              <a:latin typeface="+mn-lt"/>
              <a:ea typeface="+mn-ea"/>
              <a:cs typeface="+mn-cs"/>
            </a:rPr>
            <a:t>円増加している。主な要因は、認定こども園建設事業による普通建設事業費が増加したものである。</a:t>
          </a:r>
          <a:endParaRPr lang="ja-JP" altLang="ja-JP">
            <a:effectLst/>
          </a:endParaRPr>
        </a:p>
        <a:p>
          <a:r>
            <a:rPr kumimoji="1" lang="ja-JP" altLang="en-US" sz="1100" b="0">
              <a:solidFill>
                <a:schemeClr val="dk1"/>
              </a:solidFill>
              <a:effectLst/>
              <a:latin typeface="+mn-lt"/>
              <a:ea typeface="+mn-ea"/>
              <a:cs typeface="+mn-cs"/>
            </a:rPr>
            <a:t>　商工費</a:t>
          </a:r>
          <a:r>
            <a:rPr kumimoji="1" lang="ja-JP" altLang="ja-JP" sz="1100" b="0">
              <a:solidFill>
                <a:schemeClr val="dk1"/>
              </a:solidFill>
              <a:effectLst/>
              <a:latin typeface="+mn-lt"/>
              <a:ea typeface="+mn-ea"/>
              <a:cs typeface="+mn-cs"/>
            </a:rPr>
            <a:t>については、住民一人当たり</a:t>
          </a:r>
          <a:r>
            <a:rPr kumimoji="1" lang="en-US" altLang="ja-JP" sz="1100" b="0">
              <a:solidFill>
                <a:schemeClr val="dk1"/>
              </a:solidFill>
              <a:effectLst/>
              <a:latin typeface="+mn-lt"/>
              <a:ea typeface="+mn-ea"/>
              <a:cs typeface="+mn-cs"/>
            </a:rPr>
            <a:t>76,993</a:t>
          </a:r>
          <a:r>
            <a:rPr kumimoji="1" lang="ja-JP" altLang="ja-JP" sz="1100" b="0">
              <a:solidFill>
                <a:schemeClr val="dk1"/>
              </a:solidFill>
              <a:effectLst/>
              <a:latin typeface="+mn-lt"/>
              <a:ea typeface="+mn-ea"/>
              <a:cs typeface="+mn-cs"/>
            </a:rPr>
            <a:t>円となっており、類似団体平均（</a:t>
          </a:r>
          <a:r>
            <a:rPr kumimoji="1" lang="en-US" altLang="ja-JP" sz="1100" b="0">
              <a:solidFill>
                <a:schemeClr val="dk1"/>
              </a:solidFill>
              <a:effectLst/>
              <a:latin typeface="+mn-lt"/>
              <a:ea typeface="+mn-ea"/>
              <a:cs typeface="+mn-cs"/>
            </a:rPr>
            <a:t>33,373</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43,620</a:t>
          </a:r>
          <a:r>
            <a:rPr kumimoji="1" lang="ja-JP" altLang="ja-JP" sz="1100" b="0">
              <a:solidFill>
                <a:schemeClr val="dk1"/>
              </a:solidFill>
              <a:effectLst/>
              <a:latin typeface="+mn-lt"/>
              <a:ea typeface="+mn-ea"/>
              <a:cs typeface="+mn-cs"/>
            </a:rPr>
            <a:t>円上回り、前年度（</a:t>
          </a:r>
          <a:r>
            <a:rPr kumimoji="1" lang="en-US" altLang="ja-JP" sz="1100" b="0">
              <a:solidFill>
                <a:schemeClr val="dk1"/>
              </a:solidFill>
              <a:effectLst/>
              <a:latin typeface="+mn-lt"/>
              <a:ea typeface="+mn-ea"/>
              <a:cs typeface="+mn-cs"/>
            </a:rPr>
            <a:t>9,052</a:t>
          </a:r>
          <a:r>
            <a:rPr kumimoji="1" lang="ja-JP" altLang="ja-JP" sz="1100" b="0">
              <a:solidFill>
                <a:schemeClr val="dk1"/>
              </a:solidFill>
              <a:effectLst/>
              <a:latin typeface="+mn-lt"/>
              <a:ea typeface="+mn-ea"/>
              <a:cs typeface="+mn-cs"/>
            </a:rPr>
            <a:t>円）と比較すると</a:t>
          </a:r>
          <a:r>
            <a:rPr kumimoji="1" lang="en-US" altLang="ja-JP" sz="1100" b="0">
              <a:solidFill>
                <a:schemeClr val="dk1"/>
              </a:solidFill>
              <a:effectLst/>
              <a:latin typeface="+mn-lt"/>
              <a:ea typeface="+mn-ea"/>
              <a:cs typeface="+mn-cs"/>
            </a:rPr>
            <a:t>67,941</a:t>
          </a:r>
          <a:r>
            <a:rPr kumimoji="1" lang="ja-JP" altLang="ja-JP" sz="1100" b="0">
              <a:solidFill>
                <a:schemeClr val="dk1"/>
              </a:solidFill>
              <a:effectLst/>
              <a:latin typeface="+mn-lt"/>
              <a:ea typeface="+mn-ea"/>
              <a:cs typeface="+mn-cs"/>
            </a:rPr>
            <a:t>円増加している。主な要因は、</a:t>
          </a:r>
          <a:r>
            <a:rPr kumimoji="1" lang="ja-JP" altLang="en-US" sz="1100" b="0">
              <a:solidFill>
                <a:schemeClr val="dk1"/>
              </a:solidFill>
              <a:effectLst/>
              <a:latin typeface="+mn-lt"/>
              <a:ea typeface="+mn-ea"/>
              <a:cs typeface="+mn-cs"/>
            </a:rPr>
            <a:t>機構改革に伴う人件費の移動と</a:t>
          </a:r>
          <a:r>
            <a:rPr kumimoji="1" lang="ja-JP" altLang="ja-JP" sz="1100" b="0">
              <a:solidFill>
                <a:schemeClr val="dk1"/>
              </a:solidFill>
              <a:effectLst/>
              <a:latin typeface="+mn-lt"/>
              <a:ea typeface="+mn-ea"/>
              <a:cs typeface="+mn-cs"/>
            </a:rPr>
            <a:t>観光情報発信交流施設等建設工事等による普通建設事業費が増加したものである。</a:t>
          </a:r>
          <a:endParaRPr lang="ja-JP" altLang="ja-JP" sz="1400">
            <a:effectLst/>
          </a:endParaRPr>
        </a:p>
        <a:p>
          <a:r>
            <a:rPr kumimoji="1" lang="ja-JP" altLang="ja-JP" sz="1100" b="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実質収支額は、</a:t>
          </a:r>
          <a:r>
            <a:rPr kumimoji="1" lang="ja-JP" altLang="en-US" sz="1050">
              <a:solidFill>
                <a:schemeClr val="dk1"/>
              </a:solidFill>
              <a:effectLst/>
              <a:latin typeface="+mn-lt"/>
              <a:ea typeface="+mn-ea"/>
              <a:cs typeface="+mn-cs"/>
            </a:rPr>
            <a:t>主に新型コロナウイルス地方創生臨時交付金の減および今年度設置した新庁舎整備基金への積立を行ったことにより、</a:t>
          </a:r>
          <a:r>
            <a:rPr kumimoji="1" lang="ja-JP" altLang="ja-JP" sz="1050">
              <a:solidFill>
                <a:schemeClr val="dk1"/>
              </a:solidFill>
              <a:effectLst/>
              <a:latin typeface="+mn-lt"/>
              <a:ea typeface="+mn-ea"/>
              <a:cs typeface="+mn-cs"/>
            </a:rPr>
            <a:t>前年度と比較し約</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千万円、</a:t>
          </a:r>
          <a:r>
            <a:rPr kumimoji="1" lang="en-US" altLang="ja-JP" sz="1050">
              <a:solidFill>
                <a:schemeClr val="dk1"/>
              </a:solidFill>
              <a:effectLst/>
              <a:latin typeface="+mn-lt"/>
              <a:ea typeface="+mn-ea"/>
              <a:cs typeface="+mn-cs"/>
            </a:rPr>
            <a:t>3.87</a:t>
          </a:r>
          <a:r>
            <a:rPr kumimoji="1" lang="ja-JP" altLang="ja-JP" sz="1050">
              <a:solidFill>
                <a:schemeClr val="dk1"/>
              </a:solidFill>
              <a:effectLst/>
              <a:latin typeface="+mn-lt"/>
              <a:ea typeface="+mn-ea"/>
              <a:cs typeface="+mn-cs"/>
            </a:rPr>
            <a:t>ポイントの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となり、実質単年度収支については、実質収支が前年度より</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したため</a:t>
          </a:r>
          <a:r>
            <a:rPr kumimoji="1" lang="en-US" altLang="ja-JP" sz="1050">
              <a:solidFill>
                <a:schemeClr val="dk1"/>
              </a:solidFill>
              <a:effectLst/>
              <a:latin typeface="+mn-lt"/>
              <a:ea typeface="+mn-ea"/>
              <a:cs typeface="+mn-cs"/>
            </a:rPr>
            <a:t>9.12</a:t>
          </a:r>
          <a:r>
            <a:rPr kumimoji="1" lang="ja-JP" altLang="ja-JP" sz="1050">
              <a:solidFill>
                <a:schemeClr val="dk1"/>
              </a:solidFill>
              <a:effectLst/>
              <a:latin typeface="+mn-lt"/>
              <a:ea typeface="+mn-ea"/>
              <a:cs typeface="+mn-cs"/>
            </a:rPr>
            <a:t>ポイントの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となっている。</a:t>
          </a:r>
          <a:r>
            <a:rPr kumimoji="1" lang="ja-JP" altLang="en-US"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財政調整基金残高は、適切な財源の確保と歳出の精査により、取崩しを回避しており、前年度とほぼ同額を維持している。残高の目標値は、標準財政規模比</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％程度としており、今後も行政改革、経費削減、決算状況を踏まえ可能な範囲で積立し、引き続き財政の健全化に努める。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なお、減少の大きかった一般会計については、積立金の増により実質収支が約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千万円減となり</a:t>
          </a:r>
          <a:r>
            <a:rPr kumimoji="1" lang="en-US" altLang="ja-JP" sz="1100">
              <a:solidFill>
                <a:schemeClr val="dk1"/>
              </a:solidFill>
              <a:effectLst/>
              <a:latin typeface="+mn-lt"/>
              <a:ea typeface="+mn-ea"/>
              <a:cs typeface="+mn-cs"/>
            </a:rPr>
            <a:t>3.87</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実質公債費比率については前年度（</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ポイント悪化している。元利償還金については、平成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年度一般単独事業債（緊急防災・減災事業債）の元金償還開始により増加している。</a:t>
          </a:r>
          <a:endParaRPr lang="ja-JP" altLang="ja-JP" sz="1400">
            <a:effectLst/>
          </a:endParaRPr>
        </a:p>
        <a:p>
          <a:r>
            <a:rPr kumimoji="1" lang="ja-JP" altLang="ja-JP" sz="1100">
              <a:solidFill>
                <a:schemeClr val="dk1"/>
              </a:solidFill>
              <a:effectLst/>
              <a:latin typeface="+mn-lt"/>
              <a:ea typeface="+mn-ea"/>
              <a:cs typeface="+mn-cs"/>
            </a:rPr>
            <a:t>　債務負担行為に基づく支出については、土地改良事業の償還終了により</a:t>
          </a:r>
          <a:r>
            <a:rPr kumimoji="1" lang="ja-JP" altLang="en-US" sz="1100">
              <a:solidFill>
                <a:schemeClr val="dk1"/>
              </a:solidFill>
              <a:effectLst/>
              <a:latin typeface="+mn-lt"/>
              <a:ea typeface="+mn-ea"/>
              <a:cs typeface="+mn-cs"/>
            </a:rPr>
            <a:t>完了した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今後も将来的な負担に留意し、地方債の新規発行を伴う事業の抑制により低水準化に努める。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将来負担額を前年度と比較すると、過疎対策事業債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の借入により地方債残高が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5,700</a:t>
          </a:r>
          <a:r>
            <a:rPr kumimoji="1" lang="ja-JP" altLang="ja-JP" sz="1100">
              <a:solidFill>
                <a:schemeClr val="dk1"/>
              </a:solidFill>
              <a:effectLst/>
              <a:latin typeface="+mn-lt"/>
              <a:ea typeface="+mn-ea"/>
              <a:cs typeface="+mn-cs"/>
            </a:rPr>
            <a:t>万円増加しているが、公営企業債等繰入見込額が地方債残高の減少により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1,600</a:t>
          </a:r>
          <a:r>
            <a:rPr kumimoji="1" lang="ja-JP" altLang="ja-JP" sz="1100">
              <a:solidFill>
                <a:schemeClr val="dk1"/>
              </a:solidFill>
              <a:effectLst/>
              <a:latin typeface="+mn-lt"/>
              <a:ea typeface="+mn-ea"/>
              <a:cs typeface="+mn-cs"/>
            </a:rPr>
            <a:t>万円減少しており、全体として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万円増加となった。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将来負担比率については、前年度に引き続き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％となっている。主な要因としては、標準財政規模の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％を目標に積立している財政調整基金や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年度から借入を開始した過疎対策事業債の返済に備えた町債基金への積立による充当可能基金が増加したことが挙げられる。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今後も起債抑制策や基金の適正運用を基本として低水準化に努める。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年度に基本計画を策定する新庁舎整備事業に充当するため設置した「新庁舎整備基金」に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万円積み立て、公共施設の改修事業等のために「公共施設整備基金」を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中長期的に将来の償還や今後予定される新庁舎整備事業等に備え、減債基金や新庁舎整備基金に積み立てていく予定である。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・新庁舎整備基金：新庁舎整備事業に充当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・公共施設整備基金：立替予定の老朽化した中央公民館の解体や老朽化した東共同利用施設の改修事業等により取り崩したため、残高が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・新庁舎整備基金：新庁舎整備事業に充当するため今年度基金を設置し、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年度に予定している新庁舎整備事業のために、令和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％を目標にしているが、今年度は新庁舎整備基金への積立を優先したため、現状維持となった。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今年度は、新庁舎整備基金への積立を優先したため、現状維持となった。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年度から実施している認定こども園建設事業等の過疎対策事業債の元金償還が令和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年度から順次開始されることから、中期的に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75" thickBot="1" x14ac:dyDescent="0.2">
      <c r="B2" s="182" t="s">
        <v>77</v>
      </c>
      <c r="C2" s="182"/>
      <c r="D2" s="183"/>
    </row>
    <row r="3" spans="1:119" ht="18.75" customHeight="1" thickBot="1" x14ac:dyDescent="0.2">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6974456</v>
      </c>
      <c r="BO4" s="372"/>
      <c r="BP4" s="372"/>
      <c r="BQ4" s="372"/>
      <c r="BR4" s="372"/>
      <c r="BS4" s="372"/>
      <c r="BT4" s="372"/>
      <c r="BU4" s="373"/>
      <c r="BV4" s="371">
        <v>6278191</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11.1</v>
      </c>
      <c r="CU4" s="378"/>
      <c r="CV4" s="378"/>
      <c r="CW4" s="378"/>
      <c r="CX4" s="378"/>
      <c r="CY4" s="378"/>
      <c r="CZ4" s="378"/>
      <c r="DA4" s="379"/>
      <c r="DB4" s="377">
        <v>15</v>
      </c>
      <c r="DC4" s="378"/>
      <c r="DD4" s="378"/>
      <c r="DE4" s="378"/>
      <c r="DF4" s="378"/>
      <c r="DG4" s="378"/>
      <c r="DH4" s="378"/>
      <c r="DI4" s="379"/>
    </row>
    <row r="5" spans="1:119" ht="18.75" customHeight="1" x14ac:dyDescent="0.15">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6584093</v>
      </c>
      <c r="BO5" s="409"/>
      <c r="BP5" s="409"/>
      <c r="BQ5" s="409"/>
      <c r="BR5" s="409"/>
      <c r="BS5" s="409"/>
      <c r="BT5" s="409"/>
      <c r="BU5" s="410"/>
      <c r="BV5" s="408">
        <v>5728007</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94.4</v>
      </c>
      <c r="CU5" s="406"/>
      <c r="CV5" s="406"/>
      <c r="CW5" s="406"/>
      <c r="CX5" s="406"/>
      <c r="CY5" s="406"/>
      <c r="CZ5" s="406"/>
      <c r="DA5" s="407"/>
      <c r="DB5" s="405">
        <v>92.6</v>
      </c>
      <c r="DC5" s="406"/>
      <c r="DD5" s="406"/>
      <c r="DE5" s="406"/>
      <c r="DF5" s="406"/>
      <c r="DG5" s="406"/>
      <c r="DH5" s="406"/>
      <c r="DI5" s="407"/>
    </row>
    <row r="6" spans="1:119" ht="18.75" customHeight="1" x14ac:dyDescent="0.15">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390363</v>
      </c>
      <c r="BO6" s="409"/>
      <c r="BP6" s="409"/>
      <c r="BQ6" s="409"/>
      <c r="BR6" s="409"/>
      <c r="BS6" s="409"/>
      <c r="BT6" s="409"/>
      <c r="BU6" s="410"/>
      <c r="BV6" s="408">
        <v>550184</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94.9</v>
      </c>
      <c r="CU6" s="446"/>
      <c r="CV6" s="446"/>
      <c r="CW6" s="446"/>
      <c r="CX6" s="446"/>
      <c r="CY6" s="446"/>
      <c r="CZ6" s="446"/>
      <c r="DA6" s="447"/>
      <c r="DB6" s="445">
        <v>93.7</v>
      </c>
      <c r="DC6" s="446"/>
      <c r="DD6" s="446"/>
      <c r="DE6" s="446"/>
      <c r="DF6" s="446"/>
      <c r="DG6" s="446"/>
      <c r="DH6" s="446"/>
      <c r="DI6" s="447"/>
    </row>
    <row r="7" spans="1:119" ht="18.75" customHeight="1" x14ac:dyDescent="0.15">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24790</v>
      </c>
      <c r="BO7" s="409"/>
      <c r="BP7" s="409"/>
      <c r="BQ7" s="409"/>
      <c r="BR7" s="409"/>
      <c r="BS7" s="409"/>
      <c r="BT7" s="409"/>
      <c r="BU7" s="410"/>
      <c r="BV7" s="408">
        <v>62199</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3288363</v>
      </c>
      <c r="CU7" s="409"/>
      <c r="CV7" s="409"/>
      <c r="CW7" s="409"/>
      <c r="CX7" s="409"/>
      <c r="CY7" s="409"/>
      <c r="CZ7" s="409"/>
      <c r="DA7" s="410"/>
      <c r="DB7" s="408">
        <v>3255507</v>
      </c>
      <c r="DC7" s="409"/>
      <c r="DD7" s="409"/>
      <c r="DE7" s="409"/>
      <c r="DF7" s="409"/>
      <c r="DG7" s="409"/>
      <c r="DH7" s="409"/>
      <c r="DI7" s="410"/>
    </row>
    <row r="8" spans="1:119" ht="18.75" customHeight="1" thickBot="1" x14ac:dyDescent="0.2">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365573</v>
      </c>
      <c r="BO8" s="409"/>
      <c r="BP8" s="409"/>
      <c r="BQ8" s="409"/>
      <c r="BR8" s="409"/>
      <c r="BS8" s="409"/>
      <c r="BT8" s="409"/>
      <c r="BU8" s="410"/>
      <c r="BV8" s="408">
        <v>487985</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0.33</v>
      </c>
      <c r="CU8" s="449"/>
      <c r="CV8" s="449"/>
      <c r="CW8" s="449"/>
      <c r="CX8" s="449"/>
      <c r="CY8" s="449"/>
      <c r="CZ8" s="449"/>
      <c r="DA8" s="450"/>
      <c r="DB8" s="448">
        <v>0.34</v>
      </c>
      <c r="DC8" s="449"/>
      <c r="DD8" s="449"/>
      <c r="DE8" s="449"/>
      <c r="DF8" s="449"/>
      <c r="DG8" s="449"/>
      <c r="DH8" s="449"/>
      <c r="DI8" s="450"/>
    </row>
    <row r="9" spans="1:119" ht="18.75" customHeight="1" thickBot="1" x14ac:dyDescent="0.2">
      <c r="A9" s="181"/>
      <c r="B9" s="402" t="s">
        <v>106</v>
      </c>
      <c r="C9" s="403"/>
      <c r="D9" s="403"/>
      <c r="E9" s="403"/>
      <c r="F9" s="403"/>
      <c r="G9" s="403"/>
      <c r="H9" s="403"/>
      <c r="I9" s="403"/>
      <c r="J9" s="403"/>
      <c r="K9" s="451"/>
      <c r="L9" s="452" t="s">
        <v>107</v>
      </c>
      <c r="M9" s="453"/>
      <c r="N9" s="453"/>
      <c r="O9" s="453"/>
      <c r="P9" s="453"/>
      <c r="Q9" s="454"/>
      <c r="R9" s="455">
        <v>8231</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90</v>
      </c>
      <c r="AV9" s="441"/>
      <c r="AW9" s="441"/>
      <c r="AX9" s="441"/>
      <c r="AY9" s="442" t="s">
        <v>110</v>
      </c>
      <c r="AZ9" s="443"/>
      <c r="BA9" s="443"/>
      <c r="BB9" s="443"/>
      <c r="BC9" s="443"/>
      <c r="BD9" s="443"/>
      <c r="BE9" s="443"/>
      <c r="BF9" s="443"/>
      <c r="BG9" s="443"/>
      <c r="BH9" s="443"/>
      <c r="BI9" s="443"/>
      <c r="BJ9" s="443"/>
      <c r="BK9" s="443"/>
      <c r="BL9" s="443"/>
      <c r="BM9" s="444"/>
      <c r="BN9" s="408">
        <v>-122412</v>
      </c>
      <c r="BO9" s="409"/>
      <c r="BP9" s="409"/>
      <c r="BQ9" s="409"/>
      <c r="BR9" s="409"/>
      <c r="BS9" s="409"/>
      <c r="BT9" s="409"/>
      <c r="BU9" s="410"/>
      <c r="BV9" s="408">
        <v>56197</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7.5</v>
      </c>
      <c r="CU9" s="406"/>
      <c r="CV9" s="406"/>
      <c r="CW9" s="406"/>
      <c r="CX9" s="406"/>
      <c r="CY9" s="406"/>
      <c r="CZ9" s="406"/>
      <c r="DA9" s="407"/>
      <c r="DB9" s="405">
        <v>7</v>
      </c>
      <c r="DC9" s="406"/>
      <c r="DD9" s="406"/>
      <c r="DE9" s="406"/>
      <c r="DF9" s="406"/>
      <c r="DG9" s="406"/>
      <c r="DH9" s="406"/>
      <c r="DI9" s="407"/>
    </row>
    <row r="10" spans="1:119" ht="18.75" customHeight="1" thickBot="1" x14ac:dyDescent="0.2">
      <c r="A10" s="181"/>
      <c r="B10" s="402"/>
      <c r="C10" s="403"/>
      <c r="D10" s="403"/>
      <c r="E10" s="403"/>
      <c r="F10" s="403"/>
      <c r="G10" s="403"/>
      <c r="H10" s="403"/>
      <c r="I10" s="403"/>
      <c r="J10" s="403"/>
      <c r="K10" s="451"/>
      <c r="L10" s="458" t="s">
        <v>112</v>
      </c>
      <c r="M10" s="438"/>
      <c r="N10" s="438"/>
      <c r="O10" s="438"/>
      <c r="P10" s="438"/>
      <c r="Q10" s="439"/>
      <c r="R10" s="459">
        <v>9168</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345</v>
      </c>
      <c r="BO10" s="409"/>
      <c r="BP10" s="409"/>
      <c r="BQ10" s="409"/>
      <c r="BR10" s="409"/>
      <c r="BS10" s="409"/>
      <c r="BT10" s="409"/>
      <c r="BU10" s="410"/>
      <c r="BV10" s="408">
        <v>120002</v>
      </c>
      <c r="BW10" s="409"/>
      <c r="BX10" s="409"/>
      <c r="BY10" s="409"/>
      <c r="BZ10" s="409"/>
      <c r="CA10" s="409"/>
      <c r="CB10" s="409"/>
      <c r="CC10" s="41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15">
      <c r="A12" s="181"/>
      <c r="B12" s="468" t="s">
        <v>123</v>
      </c>
      <c r="C12" s="469"/>
      <c r="D12" s="469"/>
      <c r="E12" s="469"/>
      <c r="F12" s="469"/>
      <c r="G12" s="469"/>
      <c r="H12" s="469"/>
      <c r="I12" s="469"/>
      <c r="J12" s="469"/>
      <c r="K12" s="470"/>
      <c r="L12" s="477" t="s">
        <v>124</v>
      </c>
      <c r="M12" s="478"/>
      <c r="N12" s="478"/>
      <c r="O12" s="478"/>
      <c r="P12" s="478"/>
      <c r="Q12" s="479"/>
      <c r="R12" s="480">
        <v>7953</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90</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15">
      <c r="A13" s="181"/>
      <c r="B13" s="471"/>
      <c r="C13" s="472"/>
      <c r="D13" s="472"/>
      <c r="E13" s="472"/>
      <c r="F13" s="472"/>
      <c r="G13" s="472"/>
      <c r="H13" s="472"/>
      <c r="I13" s="472"/>
      <c r="J13" s="472"/>
      <c r="K13" s="473"/>
      <c r="L13" s="190"/>
      <c r="M13" s="499" t="s">
        <v>130</v>
      </c>
      <c r="N13" s="500"/>
      <c r="O13" s="500"/>
      <c r="P13" s="500"/>
      <c r="Q13" s="501"/>
      <c r="R13" s="492">
        <v>7782</v>
      </c>
      <c r="S13" s="493"/>
      <c r="T13" s="493"/>
      <c r="U13" s="493"/>
      <c r="V13" s="494"/>
      <c r="W13" s="424" t="s">
        <v>131</v>
      </c>
      <c r="X13" s="425"/>
      <c r="Y13" s="425"/>
      <c r="Z13" s="425"/>
      <c r="AA13" s="425"/>
      <c r="AB13" s="415"/>
      <c r="AC13" s="459">
        <v>591</v>
      </c>
      <c r="AD13" s="460"/>
      <c r="AE13" s="460"/>
      <c r="AF13" s="460"/>
      <c r="AG13" s="502"/>
      <c r="AH13" s="459">
        <v>629</v>
      </c>
      <c r="AI13" s="460"/>
      <c r="AJ13" s="460"/>
      <c r="AK13" s="460"/>
      <c r="AL13" s="461"/>
      <c r="AM13" s="437" t="s">
        <v>132</v>
      </c>
      <c r="AN13" s="438"/>
      <c r="AO13" s="438"/>
      <c r="AP13" s="438"/>
      <c r="AQ13" s="438"/>
      <c r="AR13" s="438"/>
      <c r="AS13" s="438"/>
      <c r="AT13" s="439"/>
      <c r="AU13" s="440" t="s">
        <v>114</v>
      </c>
      <c r="AV13" s="441"/>
      <c r="AW13" s="441"/>
      <c r="AX13" s="441"/>
      <c r="AY13" s="442" t="s">
        <v>133</v>
      </c>
      <c r="AZ13" s="443"/>
      <c r="BA13" s="443"/>
      <c r="BB13" s="443"/>
      <c r="BC13" s="443"/>
      <c r="BD13" s="443"/>
      <c r="BE13" s="443"/>
      <c r="BF13" s="443"/>
      <c r="BG13" s="443"/>
      <c r="BH13" s="443"/>
      <c r="BI13" s="443"/>
      <c r="BJ13" s="443"/>
      <c r="BK13" s="443"/>
      <c r="BL13" s="443"/>
      <c r="BM13" s="444"/>
      <c r="BN13" s="408">
        <v>-122067</v>
      </c>
      <c r="BO13" s="409"/>
      <c r="BP13" s="409"/>
      <c r="BQ13" s="409"/>
      <c r="BR13" s="409"/>
      <c r="BS13" s="409"/>
      <c r="BT13" s="409"/>
      <c r="BU13" s="410"/>
      <c r="BV13" s="408">
        <v>176199</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6.8</v>
      </c>
      <c r="CU13" s="406"/>
      <c r="CV13" s="406"/>
      <c r="CW13" s="406"/>
      <c r="CX13" s="406"/>
      <c r="CY13" s="406"/>
      <c r="CZ13" s="406"/>
      <c r="DA13" s="407"/>
      <c r="DB13" s="405">
        <v>6.4</v>
      </c>
      <c r="DC13" s="406"/>
      <c r="DD13" s="406"/>
      <c r="DE13" s="406"/>
      <c r="DF13" s="406"/>
      <c r="DG13" s="406"/>
      <c r="DH13" s="406"/>
      <c r="DI13" s="407"/>
    </row>
    <row r="14" spans="1:119" ht="18.75" customHeight="1" thickBot="1" x14ac:dyDescent="0.2">
      <c r="A14" s="181"/>
      <c r="B14" s="471"/>
      <c r="C14" s="472"/>
      <c r="D14" s="472"/>
      <c r="E14" s="472"/>
      <c r="F14" s="472"/>
      <c r="G14" s="472"/>
      <c r="H14" s="472"/>
      <c r="I14" s="472"/>
      <c r="J14" s="472"/>
      <c r="K14" s="473"/>
      <c r="L14" s="489" t="s">
        <v>135</v>
      </c>
      <c r="M14" s="490"/>
      <c r="N14" s="490"/>
      <c r="O14" s="490"/>
      <c r="P14" s="490"/>
      <c r="Q14" s="491"/>
      <c r="R14" s="492">
        <v>8140</v>
      </c>
      <c r="S14" s="493"/>
      <c r="T14" s="493"/>
      <c r="U14" s="493"/>
      <c r="V14" s="494"/>
      <c r="W14" s="398"/>
      <c r="X14" s="399"/>
      <c r="Y14" s="399"/>
      <c r="Z14" s="399"/>
      <c r="AA14" s="399"/>
      <c r="AB14" s="388"/>
      <c r="AC14" s="495">
        <v>14.4</v>
      </c>
      <c r="AD14" s="496"/>
      <c r="AE14" s="496"/>
      <c r="AF14" s="496"/>
      <c r="AG14" s="497"/>
      <c r="AH14" s="495">
        <v>13.5</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t="s">
        <v>122</v>
      </c>
      <c r="CU14" s="507"/>
      <c r="CV14" s="507"/>
      <c r="CW14" s="507"/>
      <c r="CX14" s="507"/>
      <c r="CY14" s="507"/>
      <c r="CZ14" s="507"/>
      <c r="DA14" s="508"/>
      <c r="DB14" s="506" t="s">
        <v>122</v>
      </c>
      <c r="DC14" s="507"/>
      <c r="DD14" s="507"/>
      <c r="DE14" s="507"/>
      <c r="DF14" s="507"/>
      <c r="DG14" s="507"/>
      <c r="DH14" s="507"/>
      <c r="DI14" s="508"/>
    </row>
    <row r="15" spans="1:119" ht="18.75" customHeight="1" x14ac:dyDescent="0.15">
      <c r="A15" s="181"/>
      <c r="B15" s="471"/>
      <c r="C15" s="472"/>
      <c r="D15" s="472"/>
      <c r="E15" s="472"/>
      <c r="F15" s="472"/>
      <c r="G15" s="472"/>
      <c r="H15" s="472"/>
      <c r="I15" s="472"/>
      <c r="J15" s="472"/>
      <c r="K15" s="473"/>
      <c r="L15" s="190"/>
      <c r="M15" s="499" t="s">
        <v>130</v>
      </c>
      <c r="N15" s="500"/>
      <c r="O15" s="500"/>
      <c r="P15" s="500"/>
      <c r="Q15" s="501"/>
      <c r="R15" s="492">
        <v>7978</v>
      </c>
      <c r="S15" s="493"/>
      <c r="T15" s="493"/>
      <c r="U15" s="493"/>
      <c r="V15" s="494"/>
      <c r="W15" s="424" t="s">
        <v>137</v>
      </c>
      <c r="X15" s="425"/>
      <c r="Y15" s="425"/>
      <c r="Z15" s="425"/>
      <c r="AA15" s="425"/>
      <c r="AB15" s="415"/>
      <c r="AC15" s="459">
        <v>1183</v>
      </c>
      <c r="AD15" s="460"/>
      <c r="AE15" s="460"/>
      <c r="AF15" s="460"/>
      <c r="AG15" s="502"/>
      <c r="AH15" s="459">
        <v>1356</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995077</v>
      </c>
      <c r="BO15" s="372"/>
      <c r="BP15" s="372"/>
      <c r="BQ15" s="372"/>
      <c r="BR15" s="372"/>
      <c r="BS15" s="372"/>
      <c r="BT15" s="372"/>
      <c r="BU15" s="373"/>
      <c r="BV15" s="371">
        <v>976655</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28.9</v>
      </c>
      <c r="AD16" s="496"/>
      <c r="AE16" s="496"/>
      <c r="AF16" s="496"/>
      <c r="AG16" s="497"/>
      <c r="AH16" s="495">
        <v>29</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3029834</v>
      </c>
      <c r="BO16" s="409"/>
      <c r="BP16" s="409"/>
      <c r="BQ16" s="409"/>
      <c r="BR16" s="409"/>
      <c r="BS16" s="409"/>
      <c r="BT16" s="409"/>
      <c r="BU16" s="410"/>
      <c r="BV16" s="408">
        <v>2988971</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2316</v>
      </c>
      <c r="AD17" s="460"/>
      <c r="AE17" s="460"/>
      <c r="AF17" s="460"/>
      <c r="AG17" s="502"/>
      <c r="AH17" s="459">
        <v>2685</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1227692</v>
      </c>
      <c r="BO17" s="409"/>
      <c r="BP17" s="409"/>
      <c r="BQ17" s="409"/>
      <c r="BR17" s="409"/>
      <c r="BS17" s="409"/>
      <c r="BT17" s="409"/>
      <c r="BU17" s="410"/>
      <c r="BV17" s="408">
        <v>1203349</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1"/>
      <c r="B18" s="530" t="s">
        <v>147</v>
      </c>
      <c r="C18" s="451"/>
      <c r="D18" s="451"/>
      <c r="E18" s="531"/>
      <c r="F18" s="531"/>
      <c r="G18" s="531"/>
      <c r="H18" s="531"/>
      <c r="I18" s="531"/>
      <c r="J18" s="531"/>
      <c r="K18" s="531"/>
      <c r="L18" s="532">
        <v>44.3</v>
      </c>
      <c r="M18" s="532"/>
      <c r="N18" s="532"/>
      <c r="O18" s="532"/>
      <c r="P18" s="532"/>
      <c r="Q18" s="532"/>
      <c r="R18" s="533"/>
      <c r="S18" s="533"/>
      <c r="T18" s="533"/>
      <c r="U18" s="533"/>
      <c r="V18" s="534"/>
      <c r="W18" s="426"/>
      <c r="X18" s="427"/>
      <c r="Y18" s="427"/>
      <c r="Z18" s="427"/>
      <c r="AA18" s="427"/>
      <c r="AB18" s="418"/>
      <c r="AC18" s="535">
        <v>56.6</v>
      </c>
      <c r="AD18" s="536"/>
      <c r="AE18" s="536"/>
      <c r="AF18" s="536"/>
      <c r="AG18" s="537"/>
      <c r="AH18" s="535">
        <v>57.5</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3114677</v>
      </c>
      <c r="BO18" s="409"/>
      <c r="BP18" s="409"/>
      <c r="BQ18" s="409"/>
      <c r="BR18" s="409"/>
      <c r="BS18" s="409"/>
      <c r="BT18" s="409"/>
      <c r="BU18" s="410"/>
      <c r="BV18" s="408">
        <v>3046326</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1"/>
      <c r="B19" s="530" t="s">
        <v>149</v>
      </c>
      <c r="C19" s="451"/>
      <c r="D19" s="451"/>
      <c r="E19" s="531"/>
      <c r="F19" s="531"/>
      <c r="G19" s="531"/>
      <c r="H19" s="531"/>
      <c r="I19" s="531"/>
      <c r="J19" s="531"/>
      <c r="K19" s="531"/>
      <c r="L19" s="539">
        <v>186</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4480661</v>
      </c>
      <c r="BO19" s="409"/>
      <c r="BP19" s="409"/>
      <c r="BQ19" s="409"/>
      <c r="BR19" s="409"/>
      <c r="BS19" s="409"/>
      <c r="BT19" s="409"/>
      <c r="BU19" s="410"/>
      <c r="BV19" s="408">
        <v>4641860</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1"/>
      <c r="B20" s="530" t="s">
        <v>151</v>
      </c>
      <c r="C20" s="451"/>
      <c r="D20" s="451"/>
      <c r="E20" s="531"/>
      <c r="F20" s="531"/>
      <c r="G20" s="531"/>
      <c r="H20" s="531"/>
      <c r="I20" s="531"/>
      <c r="J20" s="531"/>
      <c r="K20" s="531"/>
      <c r="L20" s="539">
        <v>2895</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5135512</v>
      </c>
      <c r="BO22" s="372"/>
      <c r="BP22" s="372"/>
      <c r="BQ22" s="372"/>
      <c r="BR22" s="372"/>
      <c r="BS22" s="372"/>
      <c r="BT22" s="372"/>
      <c r="BU22" s="373"/>
      <c r="BV22" s="371">
        <v>4179306</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3927918</v>
      </c>
      <c r="BO23" s="409"/>
      <c r="BP23" s="409"/>
      <c r="BQ23" s="409"/>
      <c r="BR23" s="409"/>
      <c r="BS23" s="409"/>
      <c r="BT23" s="409"/>
      <c r="BU23" s="410"/>
      <c r="BV23" s="408">
        <v>2886189</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1"/>
      <c r="B24" s="579"/>
      <c r="C24" s="555"/>
      <c r="D24" s="556"/>
      <c r="E24" s="458" t="s">
        <v>161</v>
      </c>
      <c r="F24" s="438"/>
      <c r="G24" s="438"/>
      <c r="H24" s="438"/>
      <c r="I24" s="438"/>
      <c r="J24" s="438"/>
      <c r="K24" s="439"/>
      <c r="L24" s="459">
        <v>1</v>
      </c>
      <c r="M24" s="460"/>
      <c r="N24" s="460"/>
      <c r="O24" s="460"/>
      <c r="P24" s="502"/>
      <c r="Q24" s="459">
        <v>6120</v>
      </c>
      <c r="R24" s="460"/>
      <c r="S24" s="460"/>
      <c r="T24" s="460"/>
      <c r="U24" s="460"/>
      <c r="V24" s="502"/>
      <c r="W24" s="554"/>
      <c r="X24" s="555"/>
      <c r="Y24" s="556"/>
      <c r="Z24" s="458" t="s">
        <v>162</v>
      </c>
      <c r="AA24" s="438"/>
      <c r="AB24" s="438"/>
      <c r="AC24" s="438"/>
      <c r="AD24" s="438"/>
      <c r="AE24" s="438"/>
      <c r="AF24" s="438"/>
      <c r="AG24" s="439"/>
      <c r="AH24" s="459">
        <v>103</v>
      </c>
      <c r="AI24" s="460"/>
      <c r="AJ24" s="460"/>
      <c r="AK24" s="460"/>
      <c r="AL24" s="502"/>
      <c r="AM24" s="459">
        <v>323729</v>
      </c>
      <c r="AN24" s="460"/>
      <c r="AO24" s="460"/>
      <c r="AP24" s="460"/>
      <c r="AQ24" s="460"/>
      <c r="AR24" s="502"/>
      <c r="AS24" s="459">
        <v>3143</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3386896</v>
      </c>
      <c r="BO24" s="409"/>
      <c r="BP24" s="409"/>
      <c r="BQ24" s="409"/>
      <c r="BR24" s="409"/>
      <c r="BS24" s="409"/>
      <c r="BT24" s="409"/>
      <c r="BU24" s="410"/>
      <c r="BV24" s="408">
        <v>2249993</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1"/>
      <c r="B25" s="579"/>
      <c r="C25" s="555"/>
      <c r="D25" s="556"/>
      <c r="E25" s="458" t="s">
        <v>164</v>
      </c>
      <c r="F25" s="438"/>
      <c r="G25" s="438"/>
      <c r="H25" s="438"/>
      <c r="I25" s="438"/>
      <c r="J25" s="438"/>
      <c r="K25" s="439"/>
      <c r="L25" s="459">
        <v>1</v>
      </c>
      <c r="M25" s="460"/>
      <c r="N25" s="460"/>
      <c r="O25" s="460"/>
      <c r="P25" s="502"/>
      <c r="Q25" s="459">
        <v>5320</v>
      </c>
      <c r="R25" s="460"/>
      <c r="S25" s="460"/>
      <c r="T25" s="460"/>
      <c r="U25" s="460"/>
      <c r="V25" s="502"/>
      <c r="W25" s="554"/>
      <c r="X25" s="555"/>
      <c r="Y25" s="556"/>
      <c r="Z25" s="458" t="s">
        <v>165</v>
      </c>
      <c r="AA25" s="438"/>
      <c r="AB25" s="438"/>
      <c r="AC25" s="438"/>
      <c r="AD25" s="438"/>
      <c r="AE25" s="438"/>
      <c r="AF25" s="438"/>
      <c r="AG25" s="439"/>
      <c r="AH25" s="459" t="s">
        <v>122</v>
      </c>
      <c r="AI25" s="460"/>
      <c r="AJ25" s="460"/>
      <c r="AK25" s="460"/>
      <c r="AL25" s="502"/>
      <c r="AM25" s="459" t="s">
        <v>122</v>
      </c>
      <c r="AN25" s="460"/>
      <c r="AO25" s="460"/>
      <c r="AP25" s="460"/>
      <c r="AQ25" s="460"/>
      <c r="AR25" s="502"/>
      <c r="AS25" s="459" t="s">
        <v>122</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167032</v>
      </c>
      <c r="BO25" s="372"/>
      <c r="BP25" s="372"/>
      <c r="BQ25" s="372"/>
      <c r="BR25" s="372"/>
      <c r="BS25" s="372"/>
      <c r="BT25" s="372"/>
      <c r="BU25" s="373"/>
      <c r="BV25" s="371">
        <v>144829</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1"/>
      <c r="B26" s="579"/>
      <c r="C26" s="555"/>
      <c r="D26" s="556"/>
      <c r="E26" s="458" t="s">
        <v>167</v>
      </c>
      <c r="F26" s="438"/>
      <c r="G26" s="438"/>
      <c r="H26" s="438"/>
      <c r="I26" s="438"/>
      <c r="J26" s="438"/>
      <c r="K26" s="439"/>
      <c r="L26" s="459">
        <v>1</v>
      </c>
      <c r="M26" s="460"/>
      <c r="N26" s="460"/>
      <c r="O26" s="460"/>
      <c r="P26" s="502"/>
      <c r="Q26" s="459">
        <v>4750</v>
      </c>
      <c r="R26" s="460"/>
      <c r="S26" s="460"/>
      <c r="T26" s="460"/>
      <c r="U26" s="460"/>
      <c r="V26" s="502"/>
      <c r="W26" s="554"/>
      <c r="X26" s="555"/>
      <c r="Y26" s="556"/>
      <c r="Z26" s="458" t="s">
        <v>168</v>
      </c>
      <c r="AA26" s="560"/>
      <c r="AB26" s="560"/>
      <c r="AC26" s="560"/>
      <c r="AD26" s="560"/>
      <c r="AE26" s="560"/>
      <c r="AF26" s="560"/>
      <c r="AG26" s="561"/>
      <c r="AH26" s="459">
        <v>3</v>
      </c>
      <c r="AI26" s="460"/>
      <c r="AJ26" s="460"/>
      <c r="AK26" s="460"/>
      <c r="AL26" s="502"/>
      <c r="AM26" s="459">
        <v>8865</v>
      </c>
      <c r="AN26" s="460"/>
      <c r="AO26" s="460"/>
      <c r="AP26" s="460"/>
      <c r="AQ26" s="460"/>
      <c r="AR26" s="502"/>
      <c r="AS26" s="459">
        <v>2955</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1"/>
      <c r="B27" s="579"/>
      <c r="C27" s="555"/>
      <c r="D27" s="556"/>
      <c r="E27" s="458" t="s">
        <v>170</v>
      </c>
      <c r="F27" s="438"/>
      <c r="G27" s="438"/>
      <c r="H27" s="438"/>
      <c r="I27" s="438"/>
      <c r="J27" s="438"/>
      <c r="K27" s="439"/>
      <c r="L27" s="459">
        <v>1</v>
      </c>
      <c r="M27" s="460"/>
      <c r="N27" s="460"/>
      <c r="O27" s="460"/>
      <c r="P27" s="502"/>
      <c r="Q27" s="459">
        <v>3000</v>
      </c>
      <c r="R27" s="460"/>
      <c r="S27" s="460"/>
      <c r="T27" s="460"/>
      <c r="U27" s="460"/>
      <c r="V27" s="502"/>
      <c r="W27" s="554"/>
      <c r="X27" s="555"/>
      <c r="Y27" s="556"/>
      <c r="Z27" s="458" t="s">
        <v>171</v>
      </c>
      <c r="AA27" s="438"/>
      <c r="AB27" s="438"/>
      <c r="AC27" s="438"/>
      <c r="AD27" s="438"/>
      <c r="AE27" s="438"/>
      <c r="AF27" s="438"/>
      <c r="AG27" s="439"/>
      <c r="AH27" s="459" t="s">
        <v>122</v>
      </c>
      <c r="AI27" s="460"/>
      <c r="AJ27" s="460"/>
      <c r="AK27" s="460"/>
      <c r="AL27" s="502"/>
      <c r="AM27" s="459" t="s">
        <v>122</v>
      </c>
      <c r="AN27" s="460"/>
      <c r="AO27" s="460"/>
      <c r="AP27" s="460"/>
      <c r="AQ27" s="460"/>
      <c r="AR27" s="502"/>
      <c r="AS27" s="459" t="s">
        <v>122</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t="s">
        <v>122</v>
      </c>
      <c r="BO27" s="528"/>
      <c r="BP27" s="528"/>
      <c r="BQ27" s="528"/>
      <c r="BR27" s="528"/>
      <c r="BS27" s="528"/>
      <c r="BT27" s="528"/>
      <c r="BU27" s="529"/>
      <c r="BV27" s="527" t="s">
        <v>122</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1"/>
      <c r="B28" s="579"/>
      <c r="C28" s="555"/>
      <c r="D28" s="556"/>
      <c r="E28" s="458" t="s">
        <v>173</v>
      </c>
      <c r="F28" s="438"/>
      <c r="G28" s="438"/>
      <c r="H28" s="438"/>
      <c r="I28" s="438"/>
      <c r="J28" s="438"/>
      <c r="K28" s="439"/>
      <c r="L28" s="459">
        <v>1</v>
      </c>
      <c r="M28" s="460"/>
      <c r="N28" s="460"/>
      <c r="O28" s="460"/>
      <c r="P28" s="502"/>
      <c r="Q28" s="459">
        <v>2700</v>
      </c>
      <c r="R28" s="460"/>
      <c r="S28" s="460"/>
      <c r="T28" s="460"/>
      <c r="U28" s="460"/>
      <c r="V28" s="502"/>
      <c r="W28" s="554"/>
      <c r="X28" s="555"/>
      <c r="Y28" s="556"/>
      <c r="Z28" s="458" t="s">
        <v>174</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471365</v>
      </c>
      <c r="BO28" s="372"/>
      <c r="BP28" s="372"/>
      <c r="BQ28" s="372"/>
      <c r="BR28" s="372"/>
      <c r="BS28" s="372"/>
      <c r="BT28" s="372"/>
      <c r="BU28" s="373"/>
      <c r="BV28" s="371">
        <v>471020</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1"/>
      <c r="B29" s="579"/>
      <c r="C29" s="555"/>
      <c r="D29" s="556"/>
      <c r="E29" s="458" t="s">
        <v>176</v>
      </c>
      <c r="F29" s="438"/>
      <c r="G29" s="438"/>
      <c r="H29" s="438"/>
      <c r="I29" s="438"/>
      <c r="J29" s="438"/>
      <c r="K29" s="439"/>
      <c r="L29" s="459">
        <v>10</v>
      </c>
      <c r="M29" s="460"/>
      <c r="N29" s="460"/>
      <c r="O29" s="460"/>
      <c r="P29" s="502"/>
      <c r="Q29" s="459">
        <v>2600</v>
      </c>
      <c r="R29" s="460"/>
      <c r="S29" s="460"/>
      <c r="T29" s="460"/>
      <c r="U29" s="460"/>
      <c r="V29" s="502"/>
      <c r="W29" s="557"/>
      <c r="X29" s="558"/>
      <c r="Y29" s="559"/>
      <c r="Z29" s="458" t="s">
        <v>177</v>
      </c>
      <c r="AA29" s="438"/>
      <c r="AB29" s="438"/>
      <c r="AC29" s="438"/>
      <c r="AD29" s="438"/>
      <c r="AE29" s="438"/>
      <c r="AF29" s="438"/>
      <c r="AG29" s="439"/>
      <c r="AH29" s="459">
        <v>103</v>
      </c>
      <c r="AI29" s="460"/>
      <c r="AJ29" s="460"/>
      <c r="AK29" s="460"/>
      <c r="AL29" s="502"/>
      <c r="AM29" s="459">
        <v>323729</v>
      </c>
      <c r="AN29" s="460"/>
      <c r="AO29" s="460"/>
      <c r="AP29" s="460"/>
      <c r="AQ29" s="460"/>
      <c r="AR29" s="502"/>
      <c r="AS29" s="459">
        <v>3143</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v>682370</v>
      </c>
      <c r="BO29" s="409"/>
      <c r="BP29" s="409"/>
      <c r="BQ29" s="409"/>
      <c r="BR29" s="409"/>
      <c r="BS29" s="409"/>
      <c r="BT29" s="409"/>
      <c r="BU29" s="410"/>
      <c r="BV29" s="408">
        <v>678914</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95.3</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2401925</v>
      </c>
      <c r="BO30" s="528"/>
      <c r="BP30" s="528"/>
      <c r="BQ30" s="528"/>
      <c r="BR30" s="528"/>
      <c r="BS30" s="528"/>
      <c r="BT30" s="528"/>
      <c r="BU30" s="529"/>
      <c r="BV30" s="527">
        <v>2215010</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15">
      <c r="A33" s="181"/>
      <c r="B33" s="205"/>
      <c r="C33" s="432" t="s">
        <v>186</v>
      </c>
      <c r="D33" s="432"/>
      <c r="E33" s="397" t="s">
        <v>187</v>
      </c>
      <c r="F33" s="397"/>
      <c r="G33" s="397"/>
      <c r="H33" s="397"/>
      <c r="I33" s="397"/>
      <c r="J33" s="397"/>
      <c r="K33" s="397"/>
      <c r="L33" s="397"/>
      <c r="M33" s="397"/>
      <c r="N33" s="397"/>
      <c r="O33" s="397"/>
      <c r="P33" s="397"/>
      <c r="Q33" s="397"/>
      <c r="R33" s="397"/>
      <c r="S33" s="397"/>
      <c r="T33" s="206"/>
      <c r="U33" s="432" t="s">
        <v>186</v>
      </c>
      <c r="V33" s="432"/>
      <c r="W33" s="397" t="s">
        <v>187</v>
      </c>
      <c r="X33" s="397"/>
      <c r="Y33" s="397"/>
      <c r="Z33" s="397"/>
      <c r="AA33" s="397"/>
      <c r="AB33" s="397"/>
      <c r="AC33" s="397"/>
      <c r="AD33" s="397"/>
      <c r="AE33" s="397"/>
      <c r="AF33" s="397"/>
      <c r="AG33" s="397"/>
      <c r="AH33" s="397"/>
      <c r="AI33" s="397"/>
      <c r="AJ33" s="397"/>
      <c r="AK33" s="397"/>
      <c r="AL33" s="206"/>
      <c r="AM33" s="432" t="s">
        <v>186</v>
      </c>
      <c r="AN33" s="432"/>
      <c r="AO33" s="397" t="s">
        <v>187</v>
      </c>
      <c r="AP33" s="397"/>
      <c r="AQ33" s="397"/>
      <c r="AR33" s="397"/>
      <c r="AS33" s="397"/>
      <c r="AT33" s="397"/>
      <c r="AU33" s="397"/>
      <c r="AV33" s="397"/>
      <c r="AW33" s="397"/>
      <c r="AX33" s="397"/>
      <c r="AY33" s="397"/>
      <c r="AZ33" s="397"/>
      <c r="BA33" s="397"/>
      <c r="BB33" s="397"/>
      <c r="BC33" s="397"/>
      <c r="BD33" s="207"/>
      <c r="BE33" s="397" t="s">
        <v>188</v>
      </c>
      <c r="BF33" s="397"/>
      <c r="BG33" s="397" t="s">
        <v>189</v>
      </c>
      <c r="BH33" s="397"/>
      <c r="BI33" s="397"/>
      <c r="BJ33" s="397"/>
      <c r="BK33" s="397"/>
      <c r="BL33" s="397"/>
      <c r="BM33" s="397"/>
      <c r="BN33" s="397"/>
      <c r="BO33" s="397"/>
      <c r="BP33" s="397"/>
      <c r="BQ33" s="397"/>
      <c r="BR33" s="397"/>
      <c r="BS33" s="397"/>
      <c r="BT33" s="397"/>
      <c r="BU33" s="397"/>
      <c r="BV33" s="207"/>
      <c r="BW33" s="432" t="s">
        <v>188</v>
      </c>
      <c r="BX33" s="432"/>
      <c r="BY33" s="397" t="s">
        <v>190</v>
      </c>
      <c r="BZ33" s="397"/>
      <c r="CA33" s="397"/>
      <c r="CB33" s="397"/>
      <c r="CC33" s="397"/>
      <c r="CD33" s="397"/>
      <c r="CE33" s="397"/>
      <c r="CF33" s="397"/>
      <c r="CG33" s="397"/>
      <c r="CH33" s="397"/>
      <c r="CI33" s="397"/>
      <c r="CJ33" s="397"/>
      <c r="CK33" s="397"/>
      <c r="CL33" s="397"/>
      <c r="CM33" s="397"/>
      <c r="CN33" s="206"/>
      <c r="CO33" s="432" t="s">
        <v>186</v>
      </c>
      <c r="CP33" s="432"/>
      <c r="CQ33" s="397" t="s">
        <v>191</v>
      </c>
      <c r="CR33" s="397"/>
      <c r="CS33" s="397"/>
      <c r="CT33" s="397"/>
      <c r="CU33" s="397"/>
      <c r="CV33" s="397"/>
      <c r="CW33" s="397"/>
      <c r="CX33" s="397"/>
      <c r="CY33" s="397"/>
      <c r="CZ33" s="397"/>
      <c r="DA33" s="397"/>
      <c r="DB33" s="397"/>
      <c r="DC33" s="397"/>
      <c r="DD33" s="397"/>
      <c r="DE33" s="397"/>
      <c r="DF33" s="206"/>
      <c r="DG33" s="597" t="s">
        <v>192</v>
      </c>
      <c r="DH33" s="597"/>
      <c r="DI33" s="208"/>
    </row>
    <row r="34" spans="1:113" ht="32.25" customHeight="1" x14ac:dyDescent="0.15">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1"/>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81"/>
      <c r="BE34" s="598" t="str">
        <f>IF(BG34="","",MAX(C34:D43,U34:V43,AM34:AN43)+1)</f>
        <v/>
      </c>
      <c r="BF34" s="598"/>
      <c r="BG34" s="599"/>
      <c r="BH34" s="599"/>
      <c r="BI34" s="599"/>
      <c r="BJ34" s="599"/>
      <c r="BK34" s="599"/>
      <c r="BL34" s="599"/>
      <c r="BM34" s="599"/>
      <c r="BN34" s="599"/>
      <c r="BO34" s="599"/>
      <c r="BP34" s="599"/>
      <c r="BQ34" s="599"/>
      <c r="BR34" s="599"/>
      <c r="BS34" s="599"/>
      <c r="BT34" s="599"/>
      <c r="BU34" s="599"/>
      <c r="BV34" s="181"/>
      <c r="BW34" s="598">
        <f>IF(BY34="","",MAX(C34:D43,U34:V43,AM34:AN43,BE34:BF43)+1)</f>
        <v>8</v>
      </c>
      <c r="BX34" s="598"/>
      <c r="BY34" s="599" t="str">
        <f>IF('各会計、関係団体の財政状況及び健全化判断比率'!B68="","",'各会計、関係団体の財政状況及び健全化判断比率'!B68)</f>
        <v>茨城県市町村総合事務組合　一般会計</v>
      </c>
      <c r="BZ34" s="599"/>
      <c r="CA34" s="599"/>
      <c r="CB34" s="599"/>
      <c r="CC34" s="599"/>
      <c r="CD34" s="599"/>
      <c r="CE34" s="599"/>
      <c r="CF34" s="599"/>
      <c r="CG34" s="599"/>
      <c r="CH34" s="599"/>
      <c r="CI34" s="599"/>
      <c r="CJ34" s="599"/>
      <c r="CK34" s="599"/>
      <c r="CL34" s="599"/>
      <c r="CM34" s="599"/>
      <c r="CN34" s="181"/>
      <c r="CO34" s="598">
        <f>IF(CQ34="","",MAX(C34:D43,U34:V43,AM34:AN43,BE34:BF43,BW34:BX43)+1)</f>
        <v>17</v>
      </c>
      <c r="CP34" s="598"/>
      <c r="CQ34" s="599" t="str">
        <f>IF('各会計、関係団体の財政状況及び健全化判断比率'!BS7="","",'各会計、関係団体の財政状況及び健全化判断比率'!BS7)</f>
        <v>まちづくり河内株式会社</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15">
      <c r="A35" s="181"/>
      <c r="B35" s="205"/>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1"/>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81"/>
      <c r="AM35" s="598">
        <f t="shared" ref="AM35:AM43" si="0">IF(AO35="","",AM34+1)</f>
        <v>7</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9</v>
      </c>
      <c r="BX35" s="598"/>
      <c r="BY35" s="599" t="str">
        <f>IF('各会計、関係団体の財政状況及び健全化判断比率'!B69="","",'各会計、関係団体の財政状況及び健全化判断比率'!B69)</f>
        <v>茨城県市町村総合事務組合　県民交通災害共済事業特別会計</v>
      </c>
      <c r="BZ35" s="599"/>
      <c r="CA35" s="599"/>
      <c r="CB35" s="599"/>
      <c r="CC35" s="599"/>
      <c r="CD35" s="599"/>
      <c r="CE35" s="599"/>
      <c r="CF35" s="599"/>
      <c r="CG35" s="599"/>
      <c r="CH35" s="599"/>
      <c r="CI35" s="599"/>
      <c r="CJ35" s="599"/>
      <c r="CK35" s="599"/>
      <c r="CL35" s="599"/>
      <c r="CM35" s="599"/>
      <c r="CN35" s="181"/>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15">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81"/>
      <c r="AM36" s="598" t="str">
        <f t="shared" si="0"/>
        <v/>
      </c>
      <c r="AN36" s="598"/>
      <c r="AO36" s="599"/>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10</v>
      </c>
      <c r="BX36" s="598"/>
      <c r="BY36" s="599" t="str">
        <f>IF('各会計、関係団体の財政状況及び健全化判断比率'!B70="","",'各会計、関係団体の財政状況及び健全化判断比率'!B70)</f>
        <v>茨城租税債権管理機構</v>
      </c>
      <c r="BZ36" s="599"/>
      <c r="CA36" s="599"/>
      <c r="CB36" s="599"/>
      <c r="CC36" s="599"/>
      <c r="CD36" s="599"/>
      <c r="CE36" s="599"/>
      <c r="CF36" s="599"/>
      <c r="CG36" s="599"/>
      <c r="CH36" s="599"/>
      <c r="CI36" s="599"/>
      <c r="CJ36" s="599"/>
      <c r="CK36" s="599"/>
      <c r="CL36" s="599"/>
      <c r="CM36" s="599"/>
      <c r="CN36" s="181"/>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8"/>
    </row>
    <row r="37" spans="1:113" ht="32.25" customHeight="1" x14ac:dyDescent="0.15">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11</v>
      </c>
      <c r="BX37" s="598"/>
      <c r="BY37" s="599" t="str">
        <f>IF('各会計、関係団体の財政状況及び健全化判断比率'!B71="","",'各会計、関係団体の財政状況及び健全化判断比率'!B71)</f>
        <v>茨城県後期高齢者医療広域連合　一般会計</v>
      </c>
      <c r="BZ37" s="599"/>
      <c r="CA37" s="599"/>
      <c r="CB37" s="599"/>
      <c r="CC37" s="599"/>
      <c r="CD37" s="599"/>
      <c r="CE37" s="599"/>
      <c r="CF37" s="599"/>
      <c r="CG37" s="599"/>
      <c r="CH37" s="599"/>
      <c r="CI37" s="599"/>
      <c r="CJ37" s="599"/>
      <c r="CK37" s="599"/>
      <c r="CL37" s="599"/>
      <c r="CM37" s="599"/>
      <c r="CN37" s="181"/>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15">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12</v>
      </c>
      <c r="BX38" s="598"/>
      <c r="BY38" s="599" t="str">
        <f>IF('各会計、関係団体の財政状況及び健全化判断比率'!B72="","",'各会計、関係団体の財政状況及び健全化判断比率'!B72)</f>
        <v>茨城県後期高齢者医療広域連合　後期高齢医療特別会計</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15">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f t="shared" si="2"/>
        <v>13</v>
      </c>
      <c r="BX39" s="598"/>
      <c r="BY39" s="599" t="str">
        <f>IF('各会計、関係団体の財政状況及び健全化判断比率'!B73="","",'各会計、関係団体の財政状況及び健全化判断比率'!B73)</f>
        <v>龍ケ崎地方塵芥処理組合　一般会計</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15">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f t="shared" si="2"/>
        <v>14</v>
      </c>
      <c r="BX40" s="598"/>
      <c r="BY40" s="599" t="str">
        <f>IF('各会計、関係団体の財政状況及び健全化判断比率'!B74="","",'各会計、関係団体の財政状況及び健全化判断比率'!B74)</f>
        <v>龍ケ崎地方衛生組合　一般会計</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15">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f t="shared" si="2"/>
        <v>15</v>
      </c>
      <c r="BX41" s="598"/>
      <c r="BY41" s="599" t="str">
        <f>IF('各会計、関係団体の財政状況及び健全化判断比率'!B75="","",'各会計、関係団体の財政状況及び健全化判断比率'!B75)</f>
        <v>稲敷地方広域市町村圏事務組合　一般会計</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15">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f t="shared" si="2"/>
        <v>16</v>
      </c>
      <c r="BX42" s="598"/>
      <c r="BY42" s="599" t="str">
        <f>IF('各会計、関係団体の財政状況及び健全化判断比率'!B76="","",'各会計、関係団体の財政状況及び健全化判断比率'!B76)</f>
        <v>稲敷地方広域市町村圏事務組合　水防事業特別会計</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15">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ExkvpalXsAnh9Qv2b0o0qV9jkHYfJAU77ty14vfTicQA9vXLWEzdsOvt9aVVFG1WbWDXpqLiBceBt1V5KvD0hA==" saltValue="ebRfMula4pq02oDam1gg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202</v>
      </c>
      <c r="DI1" s="604"/>
      <c r="DJ1" s="604"/>
      <c r="DK1" s="604"/>
      <c r="DL1" s="604"/>
      <c r="DM1" s="604"/>
      <c r="DN1" s="605"/>
      <c r="DO1" s="214"/>
      <c r="DP1" s="603" t="s">
        <v>203</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215</v>
      </c>
      <c r="C5" s="611"/>
      <c r="D5" s="611"/>
      <c r="E5" s="611"/>
      <c r="F5" s="611"/>
      <c r="G5" s="611"/>
      <c r="H5" s="611"/>
      <c r="I5" s="611"/>
      <c r="J5" s="611"/>
      <c r="K5" s="611"/>
      <c r="L5" s="611"/>
      <c r="M5" s="611"/>
      <c r="N5" s="611"/>
      <c r="O5" s="611"/>
      <c r="P5" s="611"/>
      <c r="Q5" s="612"/>
      <c r="R5" s="613">
        <v>887759</v>
      </c>
      <c r="S5" s="614"/>
      <c r="T5" s="614"/>
      <c r="U5" s="614"/>
      <c r="V5" s="614"/>
      <c r="W5" s="614"/>
      <c r="X5" s="614"/>
      <c r="Y5" s="615"/>
      <c r="Z5" s="616">
        <v>12.7</v>
      </c>
      <c r="AA5" s="616"/>
      <c r="AB5" s="616"/>
      <c r="AC5" s="616"/>
      <c r="AD5" s="617">
        <v>887759</v>
      </c>
      <c r="AE5" s="617"/>
      <c r="AF5" s="617"/>
      <c r="AG5" s="617"/>
      <c r="AH5" s="617"/>
      <c r="AI5" s="617"/>
      <c r="AJ5" s="617"/>
      <c r="AK5" s="617"/>
      <c r="AL5" s="618">
        <v>27</v>
      </c>
      <c r="AM5" s="619"/>
      <c r="AN5" s="619"/>
      <c r="AO5" s="620"/>
      <c r="AP5" s="610" t="s">
        <v>216</v>
      </c>
      <c r="AQ5" s="611"/>
      <c r="AR5" s="611"/>
      <c r="AS5" s="611"/>
      <c r="AT5" s="611"/>
      <c r="AU5" s="611"/>
      <c r="AV5" s="611"/>
      <c r="AW5" s="611"/>
      <c r="AX5" s="611"/>
      <c r="AY5" s="611"/>
      <c r="AZ5" s="611"/>
      <c r="BA5" s="611"/>
      <c r="BB5" s="611"/>
      <c r="BC5" s="611"/>
      <c r="BD5" s="611"/>
      <c r="BE5" s="611"/>
      <c r="BF5" s="612"/>
      <c r="BG5" s="624">
        <v>887759</v>
      </c>
      <c r="BH5" s="625"/>
      <c r="BI5" s="625"/>
      <c r="BJ5" s="625"/>
      <c r="BK5" s="625"/>
      <c r="BL5" s="625"/>
      <c r="BM5" s="625"/>
      <c r="BN5" s="626"/>
      <c r="BO5" s="627">
        <v>100</v>
      </c>
      <c r="BP5" s="627"/>
      <c r="BQ5" s="627"/>
      <c r="BR5" s="627"/>
      <c r="BS5" s="628" t="s">
        <v>122</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15">
      <c r="B6" s="621" t="s">
        <v>220</v>
      </c>
      <c r="C6" s="622"/>
      <c r="D6" s="622"/>
      <c r="E6" s="622"/>
      <c r="F6" s="622"/>
      <c r="G6" s="622"/>
      <c r="H6" s="622"/>
      <c r="I6" s="622"/>
      <c r="J6" s="622"/>
      <c r="K6" s="622"/>
      <c r="L6" s="622"/>
      <c r="M6" s="622"/>
      <c r="N6" s="622"/>
      <c r="O6" s="622"/>
      <c r="P6" s="622"/>
      <c r="Q6" s="623"/>
      <c r="R6" s="624">
        <v>98515</v>
      </c>
      <c r="S6" s="625"/>
      <c r="T6" s="625"/>
      <c r="U6" s="625"/>
      <c r="V6" s="625"/>
      <c r="W6" s="625"/>
      <c r="X6" s="625"/>
      <c r="Y6" s="626"/>
      <c r="Z6" s="627">
        <v>1.4</v>
      </c>
      <c r="AA6" s="627"/>
      <c r="AB6" s="627"/>
      <c r="AC6" s="627"/>
      <c r="AD6" s="628">
        <v>98515</v>
      </c>
      <c r="AE6" s="628"/>
      <c r="AF6" s="628"/>
      <c r="AG6" s="628"/>
      <c r="AH6" s="628"/>
      <c r="AI6" s="628"/>
      <c r="AJ6" s="628"/>
      <c r="AK6" s="628"/>
      <c r="AL6" s="629">
        <v>3</v>
      </c>
      <c r="AM6" s="630"/>
      <c r="AN6" s="630"/>
      <c r="AO6" s="631"/>
      <c r="AP6" s="621" t="s">
        <v>221</v>
      </c>
      <c r="AQ6" s="622"/>
      <c r="AR6" s="622"/>
      <c r="AS6" s="622"/>
      <c r="AT6" s="622"/>
      <c r="AU6" s="622"/>
      <c r="AV6" s="622"/>
      <c r="AW6" s="622"/>
      <c r="AX6" s="622"/>
      <c r="AY6" s="622"/>
      <c r="AZ6" s="622"/>
      <c r="BA6" s="622"/>
      <c r="BB6" s="622"/>
      <c r="BC6" s="622"/>
      <c r="BD6" s="622"/>
      <c r="BE6" s="622"/>
      <c r="BF6" s="623"/>
      <c r="BG6" s="624">
        <v>887759</v>
      </c>
      <c r="BH6" s="625"/>
      <c r="BI6" s="625"/>
      <c r="BJ6" s="625"/>
      <c r="BK6" s="625"/>
      <c r="BL6" s="625"/>
      <c r="BM6" s="625"/>
      <c r="BN6" s="626"/>
      <c r="BO6" s="627">
        <v>100</v>
      </c>
      <c r="BP6" s="627"/>
      <c r="BQ6" s="627"/>
      <c r="BR6" s="627"/>
      <c r="BS6" s="628" t="s">
        <v>122</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70024</v>
      </c>
      <c r="CS6" s="625"/>
      <c r="CT6" s="625"/>
      <c r="CU6" s="625"/>
      <c r="CV6" s="625"/>
      <c r="CW6" s="625"/>
      <c r="CX6" s="625"/>
      <c r="CY6" s="626"/>
      <c r="CZ6" s="618">
        <v>1.1000000000000001</v>
      </c>
      <c r="DA6" s="619"/>
      <c r="DB6" s="619"/>
      <c r="DC6" s="635"/>
      <c r="DD6" s="633" t="s">
        <v>122</v>
      </c>
      <c r="DE6" s="625"/>
      <c r="DF6" s="625"/>
      <c r="DG6" s="625"/>
      <c r="DH6" s="625"/>
      <c r="DI6" s="625"/>
      <c r="DJ6" s="625"/>
      <c r="DK6" s="625"/>
      <c r="DL6" s="625"/>
      <c r="DM6" s="625"/>
      <c r="DN6" s="625"/>
      <c r="DO6" s="625"/>
      <c r="DP6" s="626"/>
      <c r="DQ6" s="633">
        <v>70024</v>
      </c>
      <c r="DR6" s="625"/>
      <c r="DS6" s="625"/>
      <c r="DT6" s="625"/>
      <c r="DU6" s="625"/>
      <c r="DV6" s="625"/>
      <c r="DW6" s="625"/>
      <c r="DX6" s="625"/>
      <c r="DY6" s="625"/>
      <c r="DZ6" s="625"/>
      <c r="EA6" s="625"/>
      <c r="EB6" s="625"/>
      <c r="EC6" s="634"/>
    </row>
    <row r="7" spans="2:143" ht="11.25" customHeight="1" x14ac:dyDescent="0.15">
      <c r="B7" s="621" t="s">
        <v>223</v>
      </c>
      <c r="C7" s="622"/>
      <c r="D7" s="622"/>
      <c r="E7" s="622"/>
      <c r="F7" s="622"/>
      <c r="G7" s="622"/>
      <c r="H7" s="622"/>
      <c r="I7" s="622"/>
      <c r="J7" s="622"/>
      <c r="K7" s="622"/>
      <c r="L7" s="622"/>
      <c r="M7" s="622"/>
      <c r="N7" s="622"/>
      <c r="O7" s="622"/>
      <c r="P7" s="622"/>
      <c r="Q7" s="623"/>
      <c r="R7" s="624">
        <v>270</v>
      </c>
      <c r="S7" s="625"/>
      <c r="T7" s="625"/>
      <c r="U7" s="625"/>
      <c r="V7" s="625"/>
      <c r="W7" s="625"/>
      <c r="X7" s="625"/>
      <c r="Y7" s="626"/>
      <c r="Z7" s="627">
        <v>0</v>
      </c>
      <c r="AA7" s="627"/>
      <c r="AB7" s="627"/>
      <c r="AC7" s="627"/>
      <c r="AD7" s="628">
        <v>270</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380480</v>
      </c>
      <c r="BH7" s="625"/>
      <c r="BI7" s="625"/>
      <c r="BJ7" s="625"/>
      <c r="BK7" s="625"/>
      <c r="BL7" s="625"/>
      <c r="BM7" s="625"/>
      <c r="BN7" s="626"/>
      <c r="BO7" s="627">
        <v>42.9</v>
      </c>
      <c r="BP7" s="627"/>
      <c r="BQ7" s="627"/>
      <c r="BR7" s="627"/>
      <c r="BS7" s="628" t="s">
        <v>122</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1200144</v>
      </c>
      <c r="CS7" s="625"/>
      <c r="CT7" s="625"/>
      <c r="CU7" s="625"/>
      <c r="CV7" s="625"/>
      <c r="CW7" s="625"/>
      <c r="CX7" s="625"/>
      <c r="CY7" s="626"/>
      <c r="CZ7" s="627">
        <v>18.2</v>
      </c>
      <c r="DA7" s="627"/>
      <c r="DB7" s="627"/>
      <c r="DC7" s="627"/>
      <c r="DD7" s="633">
        <v>6818</v>
      </c>
      <c r="DE7" s="625"/>
      <c r="DF7" s="625"/>
      <c r="DG7" s="625"/>
      <c r="DH7" s="625"/>
      <c r="DI7" s="625"/>
      <c r="DJ7" s="625"/>
      <c r="DK7" s="625"/>
      <c r="DL7" s="625"/>
      <c r="DM7" s="625"/>
      <c r="DN7" s="625"/>
      <c r="DO7" s="625"/>
      <c r="DP7" s="626"/>
      <c r="DQ7" s="633">
        <v>1090693</v>
      </c>
      <c r="DR7" s="625"/>
      <c r="DS7" s="625"/>
      <c r="DT7" s="625"/>
      <c r="DU7" s="625"/>
      <c r="DV7" s="625"/>
      <c r="DW7" s="625"/>
      <c r="DX7" s="625"/>
      <c r="DY7" s="625"/>
      <c r="DZ7" s="625"/>
      <c r="EA7" s="625"/>
      <c r="EB7" s="625"/>
      <c r="EC7" s="634"/>
    </row>
    <row r="8" spans="2:143" ht="11.25" customHeight="1" x14ac:dyDescent="0.15">
      <c r="B8" s="621" t="s">
        <v>226</v>
      </c>
      <c r="C8" s="622"/>
      <c r="D8" s="622"/>
      <c r="E8" s="622"/>
      <c r="F8" s="622"/>
      <c r="G8" s="622"/>
      <c r="H8" s="622"/>
      <c r="I8" s="622"/>
      <c r="J8" s="622"/>
      <c r="K8" s="622"/>
      <c r="L8" s="622"/>
      <c r="M8" s="622"/>
      <c r="N8" s="622"/>
      <c r="O8" s="622"/>
      <c r="P8" s="622"/>
      <c r="Q8" s="623"/>
      <c r="R8" s="624">
        <v>5132</v>
      </c>
      <c r="S8" s="625"/>
      <c r="T8" s="625"/>
      <c r="U8" s="625"/>
      <c r="V8" s="625"/>
      <c r="W8" s="625"/>
      <c r="X8" s="625"/>
      <c r="Y8" s="626"/>
      <c r="Z8" s="627">
        <v>0.1</v>
      </c>
      <c r="AA8" s="627"/>
      <c r="AB8" s="627"/>
      <c r="AC8" s="627"/>
      <c r="AD8" s="628">
        <v>5132</v>
      </c>
      <c r="AE8" s="628"/>
      <c r="AF8" s="628"/>
      <c r="AG8" s="628"/>
      <c r="AH8" s="628"/>
      <c r="AI8" s="628"/>
      <c r="AJ8" s="628"/>
      <c r="AK8" s="628"/>
      <c r="AL8" s="629">
        <v>0.2</v>
      </c>
      <c r="AM8" s="630"/>
      <c r="AN8" s="630"/>
      <c r="AO8" s="631"/>
      <c r="AP8" s="621" t="s">
        <v>227</v>
      </c>
      <c r="AQ8" s="622"/>
      <c r="AR8" s="622"/>
      <c r="AS8" s="622"/>
      <c r="AT8" s="622"/>
      <c r="AU8" s="622"/>
      <c r="AV8" s="622"/>
      <c r="AW8" s="622"/>
      <c r="AX8" s="622"/>
      <c r="AY8" s="622"/>
      <c r="AZ8" s="622"/>
      <c r="BA8" s="622"/>
      <c r="BB8" s="622"/>
      <c r="BC8" s="622"/>
      <c r="BD8" s="622"/>
      <c r="BE8" s="622"/>
      <c r="BF8" s="623"/>
      <c r="BG8" s="624">
        <v>13618</v>
      </c>
      <c r="BH8" s="625"/>
      <c r="BI8" s="625"/>
      <c r="BJ8" s="625"/>
      <c r="BK8" s="625"/>
      <c r="BL8" s="625"/>
      <c r="BM8" s="625"/>
      <c r="BN8" s="626"/>
      <c r="BO8" s="627">
        <v>1.5</v>
      </c>
      <c r="BP8" s="627"/>
      <c r="BQ8" s="627"/>
      <c r="BR8" s="627"/>
      <c r="BS8" s="628" t="s">
        <v>122</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2158934</v>
      </c>
      <c r="CS8" s="625"/>
      <c r="CT8" s="625"/>
      <c r="CU8" s="625"/>
      <c r="CV8" s="625"/>
      <c r="CW8" s="625"/>
      <c r="CX8" s="625"/>
      <c r="CY8" s="626"/>
      <c r="CZ8" s="627">
        <v>32.799999999999997</v>
      </c>
      <c r="DA8" s="627"/>
      <c r="DB8" s="627"/>
      <c r="DC8" s="627"/>
      <c r="DD8" s="633">
        <v>728748</v>
      </c>
      <c r="DE8" s="625"/>
      <c r="DF8" s="625"/>
      <c r="DG8" s="625"/>
      <c r="DH8" s="625"/>
      <c r="DI8" s="625"/>
      <c r="DJ8" s="625"/>
      <c r="DK8" s="625"/>
      <c r="DL8" s="625"/>
      <c r="DM8" s="625"/>
      <c r="DN8" s="625"/>
      <c r="DO8" s="625"/>
      <c r="DP8" s="626"/>
      <c r="DQ8" s="633">
        <v>967436</v>
      </c>
      <c r="DR8" s="625"/>
      <c r="DS8" s="625"/>
      <c r="DT8" s="625"/>
      <c r="DU8" s="625"/>
      <c r="DV8" s="625"/>
      <c r="DW8" s="625"/>
      <c r="DX8" s="625"/>
      <c r="DY8" s="625"/>
      <c r="DZ8" s="625"/>
      <c r="EA8" s="625"/>
      <c r="EB8" s="625"/>
      <c r="EC8" s="634"/>
    </row>
    <row r="9" spans="2:143" ht="11.25" customHeight="1" x14ac:dyDescent="0.15">
      <c r="B9" s="621" t="s">
        <v>229</v>
      </c>
      <c r="C9" s="622"/>
      <c r="D9" s="622"/>
      <c r="E9" s="622"/>
      <c r="F9" s="622"/>
      <c r="G9" s="622"/>
      <c r="H9" s="622"/>
      <c r="I9" s="622"/>
      <c r="J9" s="622"/>
      <c r="K9" s="622"/>
      <c r="L9" s="622"/>
      <c r="M9" s="622"/>
      <c r="N9" s="622"/>
      <c r="O9" s="622"/>
      <c r="P9" s="622"/>
      <c r="Q9" s="623"/>
      <c r="R9" s="624">
        <v>5713</v>
      </c>
      <c r="S9" s="625"/>
      <c r="T9" s="625"/>
      <c r="U9" s="625"/>
      <c r="V9" s="625"/>
      <c r="W9" s="625"/>
      <c r="X9" s="625"/>
      <c r="Y9" s="626"/>
      <c r="Z9" s="627">
        <v>0.1</v>
      </c>
      <c r="AA9" s="627"/>
      <c r="AB9" s="627"/>
      <c r="AC9" s="627"/>
      <c r="AD9" s="628">
        <v>5713</v>
      </c>
      <c r="AE9" s="628"/>
      <c r="AF9" s="628"/>
      <c r="AG9" s="628"/>
      <c r="AH9" s="628"/>
      <c r="AI9" s="628"/>
      <c r="AJ9" s="628"/>
      <c r="AK9" s="628"/>
      <c r="AL9" s="629">
        <v>0.2</v>
      </c>
      <c r="AM9" s="630"/>
      <c r="AN9" s="630"/>
      <c r="AO9" s="631"/>
      <c r="AP9" s="621" t="s">
        <v>230</v>
      </c>
      <c r="AQ9" s="622"/>
      <c r="AR9" s="622"/>
      <c r="AS9" s="622"/>
      <c r="AT9" s="622"/>
      <c r="AU9" s="622"/>
      <c r="AV9" s="622"/>
      <c r="AW9" s="622"/>
      <c r="AX9" s="622"/>
      <c r="AY9" s="622"/>
      <c r="AZ9" s="622"/>
      <c r="BA9" s="622"/>
      <c r="BB9" s="622"/>
      <c r="BC9" s="622"/>
      <c r="BD9" s="622"/>
      <c r="BE9" s="622"/>
      <c r="BF9" s="623"/>
      <c r="BG9" s="624">
        <v>326842</v>
      </c>
      <c r="BH9" s="625"/>
      <c r="BI9" s="625"/>
      <c r="BJ9" s="625"/>
      <c r="BK9" s="625"/>
      <c r="BL9" s="625"/>
      <c r="BM9" s="625"/>
      <c r="BN9" s="626"/>
      <c r="BO9" s="627">
        <v>36.799999999999997</v>
      </c>
      <c r="BP9" s="627"/>
      <c r="BQ9" s="627"/>
      <c r="BR9" s="627"/>
      <c r="BS9" s="628" t="s">
        <v>122</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472815</v>
      </c>
      <c r="CS9" s="625"/>
      <c r="CT9" s="625"/>
      <c r="CU9" s="625"/>
      <c r="CV9" s="625"/>
      <c r="CW9" s="625"/>
      <c r="CX9" s="625"/>
      <c r="CY9" s="626"/>
      <c r="CZ9" s="627">
        <v>7.2</v>
      </c>
      <c r="DA9" s="627"/>
      <c r="DB9" s="627"/>
      <c r="DC9" s="627"/>
      <c r="DD9" s="633">
        <v>26714</v>
      </c>
      <c r="DE9" s="625"/>
      <c r="DF9" s="625"/>
      <c r="DG9" s="625"/>
      <c r="DH9" s="625"/>
      <c r="DI9" s="625"/>
      <c r="DJ9" s="625"/>
      <c r="DK9" s="625"/>
      <c r="DL9" s="625"/>
      <c r="DM9" s="625"/>
      <c r="DN9" s="625"/>
      <c r="DO9" s="625"/>
      <c r="DP9" s="626"/>
      <c r="DQ9" s="633">
        <v>400520</v>
      </c>
      <c r="DR9" s="625"/>
      <c r="DS9" s="625"/>
      <c r="DT9" s="625"/>
      <c r="DU9" s="625"/>
      <c r="DV9" s="625"/>
      <c r="DW9" s="625"/>
      <c r="DX9" s="625"/>
      <c r="DY9" s="625"/>
      <c r="DZ9" s="625"/>
      <c r="EA9" s="625"/>
      <c r="EB9" s="625"/>
      <c r="EC9" s="634"/>
    </row>
    <row r="10" spans="2:143" ht="11.25" customHeight="1" x14ac:dyDescent="0.15">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17539</v>
      </c>
      <c r="BH10" s="625"/>
      <c r="BI10" s="625"/>
      <c r="BJ10" s="625"/>
      <c r="BK10" s="625"/>
      <c r="BL10" s="625"/>
      <c r="BM10" s="625"/>
      <c r="BN10" s="626"/>
      <c r="BO10" s="627">
        <v>2</v>
      </c>
      <c r="BP10" s="627"/>
      <c r="BQ10" s="627"/>
      <c r="BR10" s="627"/>
      <c r="BS10" s="628" t="s">
        <v>122</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t="s">
        <v>122</v>
      </c>
      <c r="CS10" s="625"/>
      <c r="CT10" s="625"/>
      <c r="CU10" s="625"/>
      <c r="CV10" s="625"/>
      <c r="CW10" s="625"/>
      <c r="CX10" s="625"/>
      <c r="CY10" s="626"/>
      <c r="CZ10" s="627" t="s">
        <v>122</v>
      </c>
      <c r="DA10" s="627"/>
      <c r="DB10" s="627"/>
      <c r="DC10" s="627"/>
      <c r="DD10" s="633" t="s">
        <v>122</v>
      </c>
      <c r="DE10" s="625"/>
      <c r="DF10" s="625"/>
      <c r="DG10" s="625"/>
      <c r="DH10" s="625"/>
      <c r="DI10" s="625"/>
      <c r="DJ10" s="625"/>
      <c r="DK10" s="625"/>
      <c r="DL10" s="625"/>
      <c r="DM10" s="625"/>
      <c r="DN10" s="625"/>
      <c r="DO10" s="625"/>
      <c r="DP10" s="626"/>
      <c r="DQ10" s="633" t="s">
        <v>122</v>
      </c>
      <c r="DR10" s="625"/>
      <c r="DS10" s="625"/>
      <c r="DT10" s="625"/>
      <c r="DU10" s="625"/>
      <c r="DV10" s="625"/>
      <c r="DW10" s="625"/>
      <c r="DX10" s="625"/>
      <c r="DY10" s="625"/>
      <c r="DZ10" s="625"/>
      <c r="EA10" s="625"/>
      <c r="EB10" s="625"/>
      <c r="EC10" s="634"/>
    </row>
    <row r="11" spans="2:143" ht="11.25" customHeight="1" x14ac:dyDescent="0.15">
      <c r="B11" s="621" t="s">
        <v>235</v>
      </c>
      <c r="C11" s="622"/>
      <c r="D11" s="622"/>
      <c r="E11" s="622"/>
      <c r="F11" s="622"/>
      <c r="G11" s="622"/>
      <c r="H11" s="622"/>
      <c r="I11" s="622"/>
      <c r="J11" s="622"/>
      <c r="K11" s="622"/>
      <c r="L11" s="622"/>
      <c r="M11" s="622"/>
      <c r="N11" s="622"/>
      <c r="O11" s="622"/>
      <c r="P11" s="622"/>
      <c r="Q11" s="623"/>
      <c r="R11" s="624">
        <v>189963</v>
      </c>
      <c r="S11" s="625"/>
      <c r="T11" s="625"/>
      <c r="U11" s="625"/>
      <c r="V11" s="625"/>
      <c r="W11" s="625"/>
      <c r="X11" s="625"/>
      <c r="Y11" s="626"/>
      <c r="Z11" s="629">
        <v>2.7</v>
      </c>
      <c r="AA11" s="630"/>
      <c r="AB11" s="630"/>
      <c r="AC11" s="636"/>
      <c r="AD11" s="633">
        <v>189963</v>
      </c>
      <c r="AE11" s="625"/>
      <c r="AF11" s="625"/>
      <c r="AG11" s="625"/>
      <c r="AH11" s="625"/>
      <c r="AI11" s="625"/>
      <c r="AJ11" s="625"/>
      <c r="AK11" s="626"/>
      <c r="AL11" s="629">
        <v>5.8</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22481</v>
      </c>
      <c r="BH11" s="625"/>
      <c r="BI11" s="625"/>
      <c r="BJ11" s="625"/>
      <c r="BK11" s="625"/>
      <c r="BL11" s="625"/>
      <c r="BM11" s="625"/>
      <c r="BN11" s="626"/>
      <c r="BO11" s="627">
        <v>2.5</v>
      </c>
      <c r="BP11" s="627"/>
      <c r="BQ11" s="627"/>
      <c r="BR11" s="627"/>
      <c r="BS11" s="628" t="s">
        <v>122</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359958</v>
      </c>
      <c r="CS11" s="625"/>
      <c r="CT11" s="625"/>
      <c r="CU11" s="625"/>
      <c r="CV11" s="625"/>
      <c r="CW11" s="625"/>
      <c r="CX11" s="625"/>
      <c r="CY11" s="626"/>
      <c r="CZ11" s="627">
        <v>5.5</v>
      </c>
      <c r="DA11" s="627"/>
      <c r="DB11" s="627"/>
      <c r="DC11" s="627"/>
      <c r="DD11" s="633" t="s">
        <v>122</v>
      </c>
      <c r="DE11" s="625"/>
      <c r="DF11" s="625"/>
      <c r="DG11" s="625"/>
      <c r="DH11" s="625"/>
      <c r="DI11" s="625"/>
      <c r="DJ11" s="625"/>
      <c r="DK11" s="625"/>
      <c r="DL11" s="625"/>
      <c r="DM11" s="625"/>
      <c r="DN11" s="625"/>
      <c r="DO11" s="625"/>
      <c r="DP11" s="626"/>
      <c r="DQ11" s="633">
        <v>243188</v>
      </c>
      <c r="DR11" s="625"/>
      <c r="DS11" s="625"/>
      <c r="DT11" s="625"/>
      <c r="DU11" s="625"/>
      <c r="DV11" s="625"/>
      <c r="DW11" s="625"/>
      <c r="DX11" s="625"/>
      <c r="DY11" s="625"/>
      <c r="DZ11" s="625"/>
      <c r="EA11" s="625"/>
      <c r="EB11" s="625"/>
      <c r="EC11" s="634"/>
    </row>
    <row r="12" spans="2:143" ht="11.25" customHeight="1" x14ac:dyDescent="0.15">
      <c r="B12" s="621" t="s">
        <v>238</v>
      </c>
      <c r="C12" s="622"/>
      <c r="D12" s="622"/>
      <c r="E12" s="622"/>
      <c r="F12" s="622"/>
      <c r="G12" s="622"/>
      <c r="H12" s="622"/>
      <c r="I12" s="622"/>
      <c r="J12" s="622"/>
      <c r="K12" s="622"/>
      <c r="L12" s="622"/>
      <c r="M12" s="622"/>
      <c r="N12" s="622"/>
      <c r="O12" s="622"/>
      <c r="P12" s="622"/>
      <c r="Q12" s="623"/>
      <c r="R12" s="624">
        <v>11109</v>
      </c>
      <c r="S12" s="625"/>
      <c r="T12" s="625"/>
      <c r="U12" s="625"/>
      <c r="V12" s="625"/>
      <c r="W12" s="625"/>
      <c r="X12" s="625"/>
      <c r="Y12" s="626"/>
      <c r="Z12" s="627">
        <v>0.2</v>
      </c>
      <c r="AA12" s="627"/>
      <c r="AB12" s="627"/>
      <c r="AC12" s="627"/>
      <c r="AD12" s="628">
        <v>11109</v>
      </c>
      <c r="AE12" s="628"/>
      <c r="AF12" s="628"/>
      <c r="AG12" s="628"/>
      <c r="AH12" s="628"/>
      <c r="AI12" s="628"/>
      <c r="AJ12" s="628"/>
      <c r="AK12" s="628"/>
      <c r="AL12" s="629">
        <v>0.3</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412785</v>
      </c>
      <c r="BH12" s="625"/>
      <c r="BI12" s="625"/>
      <c r="BJ12" s="625"/>
      <c r="BK12" s="625"/>
      <c r="BL12" s="625"/>
      <c r="BM12" s="625"/>
      <c r="BN12" s="626"/>
      <c r="BO12" s="627">
        <v>46.5</v>
      </c>
      <c r="BP12" s="627"/>
      <c r="BQ12" s="627"/>
      <c r="BR12" s="627"/>
      <c r="BS12" s="628" t="s">
        <v>122</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612323</v>
      </c>
      <c r="CS12" s="625"/>
      <c r="CT12" s="625"/>
      <c r="CU12" s="625"/>
      <c r="CV12" s="625"/>
      <c r="CW12" s="625"/>
      <c r="CX12" s="625"/>
      <c r="CY12" s="626"/>
      <c r="CZ12" s="627">
        <v>9.3000000000000007</v>
      </c>
      <c r="DA12" s="627"/>
      <c r="DB12" s="627"/>
      <c r="DC12" s="627"/>
      <c r="DD12" s="633">
        <v>437370</v>
      </c>
      <c r="DE12" s="625"/>
      <c r="DF12" s="625"/>
      <c r="DG12" s="625"/>
      <c r="DH12" s="625"/>
      <c r="DI12" s="625"/>
      <c r="DJ12" s="625"/>
      <c r="DK12" s="625"/>
      <c r="DL12" s="625"/>
      <c r="DM12" s="625"/>
      <c r="DN12" s="625"/>
      <c r="DO12" s="625"/>
      <c r="DP12" s="626"/>
      <c r="DQ12" s="633">
        <v>147382</v>
      </c>
      <c r="DR12" s="625"/>
      <c r="DS12" s="625"/>
      <c r="DT12" s="625"/>
      <c r="DU12" s="625"/>
      <c r="DV12" s="625"/>
      <c r="DW12" s="625"/>
      <c r="DX12" s="625"/>
      <c r="DY12" s="625"/>
      <c r="DZ12" s="625"/>
      <c r="EA12" s="625"/>
      <c r="EB12" s="625"/>
      <c r="EC12" s="634"/>
    </row>
    <row r="13" spans="2:143" ht="11.25" customHeight="1" x14ac:dyDescent="0.15">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412780</v>
      </c>
      <c r="BH13" s="625"/>
      <c r="BI13" s="625"/>
      <c r="BJ13" s="625"/>
      <c r="BK13" s="625"/>
      <c r="BL13" s="625"/>
      <c r="BM13" s="625"/>
      <c r="BN13" s="626"/>
      <c r="BO13" s="627">
        <v>46.5</v>
      </c>
      <c r="BP13" s="627"/>
      <c r="BQ13" s="627"/>
      <c r="BR13" s="627"/>
      <c r="BS13" s="628" t="s">
        <v>122</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428422</v>
      </c>
      <c r="CS13" s="625"/>
      <c r="CT13" s="625"/>
      <c r="CU13" s="625"/>
      <c r="CV13" s="625"/>
      <c r="CW13" s="625"/>
      <c r="CX13" s="625"/>
      <c r="CY13" s="626"/>
      <c r="CZ13" s="627">
        <v>6.5</v>
      </c>
      <c r="DA13" s="627"/>
      <c r="DB13" s="627"/>
      <c r="DC13" s="627"/>
      <c r="DD13" s="633">
        <v>72560</v>
      </c>
      <c r="DE13" s="625"/>
      <c r="DF13" s="625"/>
      <c r="DG13" s="625"/>
      <c r="DH13" s="625"/>
      <c r="DI13" s="625"/>
      <c r="DJ13" s="625"/>
      <c r="DK13" s="625"/>
      <c r="DL13" s="625"/>
      <c r="DM13" s="625"/>
      <c r="DN13" s="625"/>
      <c r="DO13" s="625"/>
      <c r="DP13" s="626"/>
      <c r="DQ13" s="633">
        <v>318094</v>
      </c>
      <c r="DR13" s="625"/>
      <c r="DS13" s="625"/>
      <c r="DT13" s="625"/>
      <c r="DU13" s="625"/>
      <c r="DV13" s="625"/>
      <c r="DW13" s="625"/>
      <c r="DX13" s="625"/>
      <c r="DY13" s="625"/>
      <c r="DZ13" s="625"/>
      <c r="EA13" s="625"/>
      <c r="EB13" s="625"/>
      <c r="EC13" s="634"/>
    </row>
    <row r="14" spans="2:143" ht="11.25" customHeight="1" x14ac:dyDescent="0.15">
      <c r="B14" s="621" t="s">
        <v>244</v>
      </c>
      <c r="C14" s="622"/>
      <c r="D14" s="622"/>
      <c r="E14" s="622"/>
      <c r="F14" s="622"/>
      <c r="G14" s="622"/>
      <c r="H14" s="622"/>
      <c r="I14" s="622"/>
      <c r="J14" s="622"/>
      <c r="K14" s="622"/>
      <c r="L14" s="622"/>
      <c r="M14" s="622"/>
      <c r="N14" s="622"/>
      <c r="O14" s="622"/>
      <c r="P14" s="622"/>
      <c r="Q14" s="623"/>
      <c r="R14" s="624">
        <v>710</v>
      </c>
      <c r="S14" s="625"/>
      <c r="T14" s="625"/>
      <c r="U14" s="625"/>
      <c r="V14" s="625"/>
      <c r="W14" s="625"/>
      <c r="X14" s="625"/>
      <c r="Y14" s="626"/>
      <c r="Z14" s="627">
        <v>0</v>
      </c>
      <c r="AA14" s="627"/>
      <c r="AB14" s="627"/>
      <c r="AC14" s="627"/>
      <c r="AD14" s="628">
        <v>710</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39195</v>
      </c>
      <c r="BH14" s="625"/>
      <c r="BI14" s="625"/>
      <c r="BJ14" s="625"/>
      <c r="BK14" s="625"/>
      <c r="BL14" s="625"/>
      <c r="BM14" s="625"/>
      <c r="BN14" s="626"/>
      <c r="BO14" s="627">
        <v>4.4000000000000004</v>
      </c>
      <c r="BP14" s="627"/>
      <c r="BQ14" s="627"/>
      <c r="BR14" s="627"/>
      <c r="BS14" s="628" t="s">
        <v>122</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220645</v>
      </c>
      <c r="CS14" s="625"/>
      <c r="CT14" s="625"/>
      <c r="CU14" s="625"/>
      <c r="CV14" s="625"/>
      <c r="CW14" s="625"/>
      <c r="CX14" s="625"/>
      <c r="CY14" s="626"/>
      <c r="CZ14" s="627">
        <v>3.4</v>
      </c>
      <c r="DA14" s="627"/>
      <c r="DB14" s="627"/>
      <c r="DC14" s="627"/>
      <c r="DD14" s="633">
        <v>2834</v>
      </c>
      <c r="DE14" s="625"/>
      <c r="DF14" s="625"/>
      <c r="DG14" s="625"/>
      <c r="DH14" s="625"/>
      <c r="DI14" s="625"/>
      <c r="DJ14" s="625"/>
      <c r="DK14" s="625"/>
      <c r="DL14" s="625"/>
      <c r="DM14" s="625"/>
      <c r="DN14" s="625"/>
      <c r="DO14" s="625"/>
      <c r="DP14" s="626"/>
      <c r="DQ14" s="633">
        <v>207298</v>
      </c>
      <c r="DR14" s="625"/>
      <c r="DS14" s="625"/>
      <c r="DT14" s="625"/>
      <c r="DU14" s="625"/>
      <c r="DV14" s="625"/>
      <c r="DW14" s="625"/>
      <c r="DX14" s="625"/>
      <c r="DY14" s="625"/>
      <c r="DZ14" s="625"/>
      <c r="EA14" s="625"/>
      <c r="EB14" s="625"/>
      <c r="EC14" s="634"/>
    </row>
    <row r="15" spans="2:143" ht="11.25" customHeight="1" x14ac:dyDescent="0.15">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55299</v>
      </c>
      <c r="BH15" s="625"/>
      <c r="BI15" s="625"/>
      <c r="BJ15" s="625"/>
      <c r="BK15" s="625"/>
      <c r="BL15" s="625"/>
      <c r="BM15" s="625"/>
      <c r="BN15" s="626"/>
      <c r="BO15" s="627">
        <v>6.2</v>
      </c>
      <c r="BP15" s="627"/>
      <c r="BQ15" s="627"/>
      <c r="BR15" s="627"/>
      <c r="BS15" s="628" t="s">
        <v>122</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716767</v>
      </c>
      <c r="CS15" s="625"/>
      <c r="CT15" s="625"/>
      <c r="CU15" s="625"/>
      <c r="CV15" s="625"/>
      <c r="CW15" s="625"/>
      <c r="CX15" s="625"/>
      <c r="CY15" s="626"/>
      <c r="CZ15" s="627">
        <v>10.9</v>
      </c>
      <c r="DA15" s="627"/>
      <c r="DB15" s="627"/>
      <c r="DC15" s="627"/>
      <c r="DD15" s="633">
        <v>307260</v>
      </c>
      <c r="DE15" s="625"/>
      <c r="DF15" s="625"/>
      <c r="DG15" s="625"/>
      <c r="DH15" s="625"/>
      <c r="DI15" s="625"/>
      <c r="DJ15" s="625"/>
      <c r="DK15" s="625"/>
      <c r="DL15" s="625"/>
      <c r="DM15" s="625"/>
      <c r="DN15" s="625"/>
      <c r="DO15" s="625"/>
      <c r="DP15" s="626"/>
      <c r="DQ15" s="633">
        <v>310146</v>
      </c>
      <c r="DR15" s="625"/>
      <c r="DS15" s="625"/>
      <c r="DT15" s="625"/>
      <c r="DU15" s="625"/>
      <c r="DV15" s="625"/>
      <c r="DW15" s="625"/>
      <c r="DX15" s="625"/>
      <c r="DY15" s="625"/>
      <c r="DZ15" s="625"/>
      <c r="EA15" s="625"/>
      <c r="EB15" s="625"/>
      <c r="EC15" s="634"/>
    </row>
    <row r="16" spans="2:143" ht="11.25" customHeight="1" x14ac:dyDescent="0.15">
      <c r="B16" s="621" t="s">
        <v>250</v>
      </c>
      <c r="C16" s="622"/>
      <c r="D16" s="622"/>
      <c r="E16" s="622"/>
      <c r="F16" s="622"/>
      <c r="G16" s="622"/>
      <c r="H16" s="622"/>
      <c r="I16" s="622"/>
      <c r="J16" s="622"/>
      <c r="K16" s="622"/>
      <c r="L16" s="622"/>
      <c r="M16" s="622"/>
      <c r="N16" s="622"/>
      <c r="O16" s="622"/>
      <c r="P16" s="622"/>
      <c r="Q16" s="623"/>
      <c r="R16" s="624">
        <v>10674</v>
      </c>
      <c r="S16" s="625"/>
      <c r="T16" s="625"/>
      <c r="U16" s="625"/>
      <c r="V16" s="625"/>
      <c r="W16" s="625"/>
      <c r="X16" s="625"/>
      <c r="Y16" s="626"/>
      <c r="Z16" s="627">
        <v>0.2</v>
      </c>
      <c r="AA16" s="627"/>
      <c r="AB16" s="627"/>
      <c r="AC16" s="627"/>
      <c r="AD16" s="628">
        <v>10674</v>
      </c>
      <c r="AE16" s="628"/>
      <c r="AF16" s="628"/>
      <c r="AG16" s="628"/>
      <c r="AH16" s="628"/>
      <c r="AI16" s="628"/>
      <c r="AJ16" s="628"/>
      <c r="AK16" s="628"/>
      <c r="AL16" s="629">
        <v>0.3</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27" t="s">
        <v>122</v>
      </c>
      <c r="BP16" s="627"/>
      <c r="BQ16" s="627"/>
      <c r="BR16" s="627"/>
      <c r="BS16" s="628" t="s">
        <v>122</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t="s">
        <v>122</v>
      </c>
      <c r="CS16" s="625"/>
      <c r="CT16" s="625"/>
      <c r="CU16" s="625"/>
      <c r="CV16" s="625"/>
      <c r="CW16" s="625"/>
      <c r="CX16" s="625"/>
      <c r="CY16" s="626"/>
      <c r="CZ16" s="627" t="s">
        <v>122</v>
      </c>
      <c r="DA16" s="627"/>
      <c r="DB16" s="627"/>
      <c r="DC16" s="627"/>
      <c r="DD16" s="633" t="s">
        <v>122</v>
      </c>
      <c r="DE16" s="625"/>
      <c r="DF16" s="625"/>
      <c r="DG16" s="625"/>
      <c r="DH16" s="625"/>
      <c r="DI16" s="625"/>
      <c r="DJ16" s="625"/>
      <c r="DK16" s="625"/>
      <c r="DL16" s="625"/>
      <c r="DM16" s="625"/>
      <c r="DN16" s="625"/>
      <c r="DO16" s="625"/>
      <c r="DP16" s="626"/>
      <c r="DQ16" s="633" t="s">
        <v>122</v>
      </c>
      <c r="DR16" s="625"/>
      <c r="DS16" s="625"/>
      <c r="DT16" s="625"/>
      <c r="DU16" s="625"/>
      <c r="DV16" s="625"/>
      <c r="DW16" s="625"/>
      <c r="DX16" s="625"/>
      <c r="DY16" s="625"/>
      <c r="DZ16" s="625"/>
      <c r="EA16" s="625"/>
      <c r="EB16" s="625"/>
      <c r="EC16" s="634"/>
    </row>
    <row r="17" spans="2:133" ht="11.25" customHeight="1" x14ac:dyDescent="0.15">
      <c r="B17" s="621" t="s">
        <v>253</v>
      </c>
      <c r="C17" s="622"/>
      <c r="D17" s="622"/>
      <c r="E17" s="622"/>
      <c r="F17" s="622"/>
      <c r="G17" s="622"/>
      <c r="H17" s="622"/>
      <c r="I17" s="622"/>
      <c r="J17" s="622"/>
      <c r="K17" s="622"/>
      <c r="L17" s="622"/>
      <c r="M17" s="622"/>
      <c r="N17" s="622"/>
      <c r="O17" s="622"/>
      <c r="P17" s="622"/>
      <c r="Q17" s="623"/>
      <c r="R17" s="624">
        <v>16927</v>
      </c>
      <c r="S17" s="625"/>
      <c r="T17" s="625"/>
      <c r="U17" s="625"/>
      <c r="V17" s="625"/>
      <c r="W17" s="625"/>
      <c r="X17" s="625"/>
      <c r="Y17" s="626"/>
      <c r="Z17" s="627">
        <v>0.2</v>
      </c>
      <c r="AA17" s="627"/>
      <c r="AB17" s="627"/>
      <c r="AC17" s="627"/>
      <c r="AD17" s="628">
        <v>16927</v>
      </c>
      <c r="AE17" s="628"/>
      <c r="AF17" s="628"/>
      <c r="AG17" s="628"/>
      <c r="AH17" s="628"/>
      <c r="AI17" s="628"/>
      <c r="AJ17" s="628"/>
      <c r="AK17" s="628"/>
      <c r="AL17" s="629">
        <v>0.5</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344061</v>
      </c>
      <c r="CS17" s="625"/>
      <c r="CT17" s="625"/>
      <c r="CU17" s="625"/>
      <c r="CV17" s="625"/>
      <c r="CW17" s="625"/>
      <c r="CX17" s="625"/>
      <c r="CY17" s="626"/>
      <c r="CZ17" s="627">
        <v>5.2</v>
      </c>
      <c r="DA17" s="627"/>
      <c r="DB17" s="627"/>
      <c r="DC17" s="627"/>
      <c r="DD17" s="633" t="s">
        <v>122</v>
      </c>
      <c r="DE17" s="625"/>
      <c r="DF17" s="625"/>
      <c r="DG17" s="625"/>
      <c r="DH17" s="625"/>
      <c r="DI17" s="625"/>
      <c r="DJ17" s="625"/>
      <c r="DK17" s="625"/>
      <c r="DL17" s="625"/>
      <c r="DM17" s="625"/>
      <c r="DN17" s="625"/>
      <c r="DO17" s="625"/>
      <c r="DP17" s="626"/>
      <c r="DQ17" s="633">
        <v>335814</v>
      </c>
      <c r="DR17" s="625"/>
      <c r="DS17" s="625"/>
      <c r="DT17" s="625"/>
      <c r="DU17" s="625"/>
      <c r="DV17" s="625"/>
      <c r="DW17" s="625"/>
      <c r="DX17" s="625"/>
      <c r="DY17" s="625"/>
      <c r="DZ17" s="625"/>
      <c r="EA17" s="625"/>
      <c r="EB17" s="625"/>
      <c r="EC17" s="634"/>
    </row>
    <row r="18" spans="2:133" ht="11.25" customHeight="1" x14ac:dyDescent="0.15">
      <c r="B18" s="621" t="s">
        <v>256</v>
      </c>
      <c r="C18" s="622"/>
      <c r="D18" s="622"/>
      <c r="E18" s="622"/>
      <c r="F18" s="622"/>
      <c r="G18" s="622"/>
      <c r="H18" s="622"/>
      <c r="I18" s="622"/>
      <c r="J18" s="622"/>
      <c r="K18" s="622"/>
      <c r="L18" s="622"/>
      <c r="M18" s="622"/>
      <c r="N18" s="622"/>
      <c r="O18" s="622"/>
      <c r="P18" s="622"/>
      <c r="Q18" s="623"/>
      <c r="R18" s="624">
        <v>3718</v>
      </c>
      <c r="S18" s="625"/>
      <c r="T18" s="625"/>
      <c r="U18" s="625"/>
      <c r="V18" s="625"/>
      <c r="W18" s="625"/>
      <c r="X18" s="625"/>
      <c r="Y18" s="626"/>
      <c r="Z18" s="627">
        <v>0.1</v>
      </c>
      <c r="AA18" s="627"/>
      <c r="AB18" s="627"/>
      <c r="AC18" s="627"/>
      <c r="AD18" s="628">
        <v>3718</v>
      </c>
      <c r="AE18" s="628"/>
      <c r="AF18" s="628"/>
      <c r="AG18" s="628"/>
      <c r="AH18" s="628"/>
      <c r="AI18" s="628"/>
      <c r="AJ18" s="628"/>
      <c r="AK18" s="628"/>
      <c r="AL18" s="629">
        <v>0.1</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15">
      <c r="B19" s="621" t="s">
        <v>259</v>
      </c>
      <c r="C19" s="622"/>
      <c r="D19" s="622"/>
      <c r="E19" s="622"/>
      <c r="F19" s="622"/>
      <c r="G19" s="622"/>
      <c r="H19" s="622"/>
      <c r="I19" s="622"/>
      <c r="J19" s="622"/>
      <c r="K19" s="622"/>
      <c r="L19" s="622"/>
      <c r="M19" s="622"/>
      <c r="N19" s="622"/>
      <c r="O19" s="622"/>
      <c r="P19" s="622"/>
      <c r="Q19" s="623"/>
      <c r="R19" s="624">
        <v>3659</v>
      </c>
      <c r="S19" s="625"/>
      <c r="T19" s="625"/>
      <c r="U19" s="625"/>
      <c r="V19" s="625"/>
      <c r="W19" s="625"/>
      <c r="X19" s="625"/>
      <c r="Y19" s="626"/>
      <c r="Z19" s="627">
        <v>0.1</v>
      </c>
      <c r="AA19" s="627"/>
      <c r="AB19" s="627"/>
      <c r="AC19" s="627"/>
      <c r="AD19" s="628">
        <v>3659</v>
      </c>
      <c r="AE19" s="628"/>
      <c r="AF19" s="628"/>
      <c r="AG19" s="628"/>
      <c r="AH19" s="628"/>
      <c r="AI19" s="628"/>
      <c r="AJ19" s="628"/>
      <c r="AK19" s="628"/>
      <c r="AL19" s="629">
        <v>0.1</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t="s">
        <v>122</v>
      </c>
      <c r="BH19" s="625"/>
      <c r="BI19" s="625"/>
      <c r="BJ19" s="625"/>
      <c r="BK19" s="625"/>
      <c r="BL19" s="625"/>
      <c r="BM19" s="625"/>
      <c r="BN19" s="626"/>
      <c r="BO19" s="627" t="s">
        <v>122</v>
      </c>
      <c r="BP19" s="627"/>
      <c r="BQ19" s="627"/>
      <c r="BR19" s="627"/>
      <c r="BS19" s="628" t="s">
        <v>122</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15">
      <c r="B20" s="637" t="s">
        <v>262</v>
      </c>
      <c r="C20" s="638"/>
      <c r="D20" s="638"/>
      <c r="E20" s="638"/>
      <c r="F20" s="638"/>
      <c r="G20" s="638"/>
      <c r="H20" s="638"/>
      <c r="I20" s="638"/>
      <c r="J20" s="638"/>
      <c r="K20" s="638"/>
      <c r="L20" s="638"/>
      <c r="M20" s="638"/>
      <c r="N20" s="638"/>
      <c r="O20" s="638"/>
      <c r="P20" s="638"/>
      <c r="Q20" s="639"/>
      <c r="R20" s="624">
        <v>59</v>
      </c>
      <c r="S20" s="625"/>
      <c r="T20" s="625"/>
      <c r="U20" s="625"/>
      <c r="V20" s="625"/>
      <c r="W20" s="625"/>
      <c r="X20" s="625"/>
      <c r="Y20" s="626"/>
      <c r="Z20" s="627">
        <v>0</v>
      </c>
      <c r="AA20" s="627"/>
      <c r="AB20" s="627"/>
      <c r="AC20" s="627"/>
      <c r="AD20" s="628">
        <v>59</v>
      </c>
      <c r="AE20" s="628"/>
      <c r="AF20" s="628"/>
      <c r="AG20" s="628"/>
      <c r="AH20" s="628"/>
      <c r="AI20" s="628"/>
      <c r="AJ20" s="628"/>
      <c r="AK20" s="628"/>
      <c r="AL20" s="629">
        <v>0</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t="s">
        <v>122</v>
      </c>
      <c r="BH20" s="625"/>
      <c r="BI20" s="625"/>
      <c r="BJ20" s="625"/>
      <c r="BK20" s="625"/>
      <c r="BL20" s="625"/>
      <c r="BM20" s="625"/>
      <c r="BN20" s="626"/>
      <c r="BO20" s="627" t="s">
        <v>122</v>
      </c>
      <c r="BP20" s="627"/>
      <c r="BQ20" s="627"/>
      <c r="BR20" s="627"/>
      <c r="BS20" s="628" t="s">
        <v>122</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6584093</v>
      </c>
      <c r="CS20" s="625"/>
      <c r="CT20" s="625"/>
      <c r="CU20" s="625"/>
      <c r="CV20" s="625"/>
      <c r="CW20" s="625"/>
      <c r="CX20" s="625"/>
      <c r="CY20" s="626"/>
      <c r="CZ20" s="627">
        <v>100</v>
      </c>
      <c r="DA20" s="627"/>
      <c r="DB20" s="627"/>
      <c r="DC20" s="627"/>
      <c r="DD20" s="633">
        <v>1582304</v>
      </c>
      <c r="DE20" s="625"/>
      <c r="DF20" s="625"/>
      <c r="DG20" s="625"/>
      <c r="DH20" s="625"/>
      <c r="DI20" s="625"/>
      <c r="DJ20" s="625"/>
      <c r="DK20" s="625"/>
      <c r="DL20" s="625"/>
      <c r="DM20" s="625"/>
      <c r="DN20" s="625"/>
      <c r="DO20" s="625"/>
      <c r="DP20" s="626"/>
      <c r="DQ20" s="633">
        <v>4090595</v>
      </c>
      <c r="DR20" s="625"/>
      <c r="DS20" s="625"/>
      <c r="DT20" s="625"/>
      <c r="DU20" s="625"/>
      <c r="DV20" s="625"/>
      <c r="DW20" s="625"/>
      <c r="DX20" s="625"/>
      <c r="DY20" s="625"/>
      <c r="DZ20" s="625"/>
      <c r="EA20" s="625"/>
      <c r="EB20" s="625"/>
      <c r="EC20" s="634"/>
    </row>
    <row r="21" spans="2:133" ht="11.25" customHeight="1" x14ac:dyDescent="0.15">
      <c r="B21" s="621" t="s">
        <v>265</v>
      </c>
      <c r="C21" s="622"/>
      <c r="D21" s="622"/>
      <c r="E21" s="622"/>
      <c r="F21" s="622"/>
      <c r="G21" s="622"/>
      <c r="H21" s="622"/>
      <c r="I21" s="622"/>
      <c r="J21" s="622"/>
      <c r="K21" s="622"/>
      <c r="L21" s="622"/>
      <c r="M21" s="622"/>
      <c r="N21" s="622"/>
      <c r="O21" s="622"/>
      <c r="P21" s="622"/>
      <c r="Q21" s="623"/>
      <c r="R21" s="624">
        <v>2145477</v>
      </c>
      <c r="S21" s="625"/>
      <c r="T21" s="625"/>
      <c r="U21" s="625"/>
      <c r="V21" s="625"/>
      <c r="W21" s="625"/>
      <c r="X21" s="625"/>
      <c r="Y21" s="626"/>
      <c r="Z21" s="627">
        <v>30.8</v>
      </c>
      <c r="AA21" s="627"/>
      <c r="AB21" s="627"/>
      <c r="AC21" s="627"/>
      <c r="AD21" s="628">
        <v>2042380</v>
      </c>
      <c r="AE21" s="628"/>
      <c r="AF21" s="628"/>
      <c r="AG21" s="628"/>
      <c r="AH21" s="628"/>
      <c r="AI21" s="628"/>
      <c r="AJ21" s="628"/>
      <c r="AK21" s="628"/>
      <c r="AL21" s="629">
        <v>62.2</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t="s">
        <v>122</v>
      </c>
      <c r="BH21" s="625"/>
      <c r="BI21" s="625"/>
      <c r="BJ21" s="625"/>
      <c r="BK21" s="625"/>
      <c r="BL21" s="625"/>
      <c r="BM21" s="625"/>
      <c r="BN21" s="626"/>
      <c r="BO21" s="627" t="s">
        <v>122</v>
      </c>
      <c r="BP21" s="627"/>
      <c r="BQ21" s="627"/>
      <c r="BR21" s="627"/>
      <c r="BS21" s="628" t="s">
        <v>122</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21" t="s">
        <v>267</v>
      </c>
      <c r="C22" s="622"/>
      <c r="D22" s="622"/>
      <c r="E22" s="622"/>
      <c r="F22" s="622"/>
      <c r="G22" s="622"/>
      <c r="H22" s="622"/>
      <c r="I22" s="622"/>
      <c r="J22" s="622"/>
      <c r="K22" s="622"/>
      <c r="L22" s="622"/>
      <c r="M22" s="622"/>
      <c r="N22" s="622"/>
      <c r="O22" s="622"/>
      <c r="P22" s="622"/>
      <c r="Q22" s="623"/>
      <c r="R22" s="624">
        <v>2042380</v>
      </c>
      <c r="S22" s="625"/>
      <c r="T22" s="625"/>
      <c r="U22" s="625"/>
      <c r="V22" s="625"/>
      <c r="W22" s="625"/>
      <c r="X22" s="625"/>
      <c r="Y22" s="626"/>
      <c r="Z22" s="627">
        <v>29.3</v>
      </c>
      <c r="AA22" s="627"/>
      <c r="AB22" s="627"/>
      <c r="AC22" s="627"/>
      <c r="AD22" s="628">
        <v>2042380</v>
      </c>
      <c r="AE22" s="628"/>
      <c r="AF22" s="628"/>
      <c r="AG22" s="628"/>
      <c r="AH22" s="628"/>
      <c r="AI22" s="628"/>
      <c r="AJ22" s="628"/>
      <c r="AK22" s="628"/>
      <c r="AL22" s="629">
        <v>62.2</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270</v>
      </c>
      <c r="C23" s="622"/>
      <c r="D23" s="622"/>
      <c r="E23" s="622"/>
      <c r="F23" s="622"/>
      <c r="G23" s="622"/>
      <c r="H23" s="622"/>
      <c r="I23" s="622"/>
      <c r="J23" s="622"/>
      <c r="K23" s="622"/>
      <c r="L23" s="622"/>
      <c r="M23" s="622"/>
      <c r="N23" s="622"/>
      <c r="O23" s="622"/>
      <c r="P23" s="622"/>
      <c r="Q23" s="623"/>
      <c r="R23" s="624">
        <v>103072</v>
      </c>
      <c r="S23" s="625"/>
      <c r="T23" s="625"/>
      <c r="U23" s="625"/>
      <c r="V23" s="625"/>
      <c r="W23" s="625"/>
      <c r="X23" s="625"/>
      <c r="Y23" s="626"/>
      <c r="Z23" s="627">
        <v>1.5</v>
      </c>
      <c r="AA23" s="627"/>
      <c r="AB23" s="627"/>
      <c r="AC23" s="627"/>
      <c r="AD23" s="628" t="s">
        <v>122</v>
      </c>
      <c r="AE23" s="628"/>
      <c r="AF23" s="628"/>
      <c r="AG23" s="628"/>
      <c r="AH23" s="628"/>
      <c r="AI23" s="628"/>
      <c r="AJ23" s="628"/>
      <c r="AK23" s="628"/>
      <c r="AL23" s="629" t="s">
        <v>122</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t="s">
        <v>122</v>
      </c>
      <c r="BH23" s="625"/>
      <c r="BI23" s="625"/>
      <c r="BJ23" s="625"/>
      <c r="BK23" s="625"/>
      <c r="BL23" s="625"/>
      <c r="BM23" s="625"/>
      <c r="BN23" s="626"/>
      <c r="BO23" s="627" t="s">
        <v>122</v>
      </c>
      <c r="BP23" s="627"/>
      <c r="BQ23" s="627"/>
      <c r="BR23" s="627"/>
      <c r="BS23" s="628" t="s">
        <v>122</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1" t="s">
        <v>275</v>
      </c>
      <c r="DM23" s="652"/>
      <c r="DN23" s="652"/>
      <c r="DO23" s="652"/>
      <c r="DP23" s="652"/>
      <c r="DQ23" s="652"/>
      <c r="DR23" s="652"/>
      <c r="DS23" s="652"/>
      <c r="DT23" s="652"/>
      <c r="DU23" s="652"/>
      <c r="DV23" s="653"/>
      <c r="DW23" s="606" t="s">
        <v>276</v>
      </c>
      <c r="DX23" s="607"/>
      <c r="DY23" s="607"/>
      <c r="DZ23" s="607"/>
      <c r="EA23" s="607"/>
      <c r="EB23" s="607"/>
      <c r="EC23" s="608"/>
    </row>
    <row r="24" spans="2:133" ht="11.25" customHeight="1" x14ac:dyDescent="0.15">
      <c r="B24" s="621" t="s">
        <v>277</v>
      </c>
      <c r="C24" s="622"/>
      <c r="D24" s="622"/>
      <c r="E24" s="622"/>
      <c r="F24" s="622"/>
      <c r="G24" s="622"/>
      <c r="H24" s="622"/>
      <c r="I24" s="622"/>
      <c r="J24" s="622"/>
      <c r="K24" s="622"/>
      <c r="L24" s="622"/>
      <c r="M24" s="622"/>
      <c r="N24" s="622"/>
      <c r="O24" s="622"/>
      <c r="P24" s="622"/>
      <c r="Q24" s="623"/>
      <c r="R24" s="624">
        <v>25</v>
      </c>
      <c r="S24" s="625"/>
      <c r="T24" s="625"/>
      <c r="U24" s="625"/>
      <c r="V24" s="625"/>
      <c r="W24" s="625"/>
      <c r="X24" s="625"/>
      <c r="Y24" s="626"/>
      <c r="Z24" s="627">
        <v>0</v>
      </c>
      <c r="AA24" s="627"/>
      <c r="AB24" s="627"/>
      <c r="AC24" s="627"/>
      <c r="AD24" s="628" t="s">
        <v>122</v>
      </c>
      <c r="AE24" s="628"/>
      <c r="AF24" s="628"/>
      <c r="AG24" s="628"/>
      <c r="AH24" s="628"/>
      <c r="AI24" s="628"/>
      <c r="AJ24" s="628"/>
      <c r="AK24" s="628"/>
      <c r="AL24" s="629" t="s">
        <v>122</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1940205</v>
      </c>
      <c r="CS24" s="614"/>
      <c r="CT24" s="614"/>
      <c r="CU24" s="614"/>
      <c r="CV24" s="614"/>
      <c r="CW24" s="614"/>
      <c r="CX24" s="614"/>
      <c r="CY24" s="615"/>
      <c r="CZ24" s="618">
        <v>29.5</v>
      </c>
      <c r="DA24" s="619"/>
      <c r="DB24" s="619"/>
      <c r="DC24" s="635"/>
      <c r="DD24" s="659">
        <v>1585999</v>
      </c>
      <c r="DE24" s="614"/>
      <c r="DF24" s="614"/>
      <c r="DG24" s="614"/>
      <c r="DH24" s="614"/>
      <c r="DI24" s="614"/>
      <c r="DJ24" s="614"/>
      <c r="DK24" s="615"/>
      <c r="DL24" s="659">
        <v>1469655</v>
      </c>
      <c r="DM24" s="614"/>
      <c r="DN24" s="614"/>
      <c r="DO24" s="614"/>
      <c r="DP24" s="614"/>
      <c r="DQ24" s="614"/>
      <c r="DR24" s="614"/>
      <c r="DS24" s="614"/>
      <c r="DT24" s="614"/>
      <c r="DU24" s="614"/>
      <c r="DV24" s="615"/>
      <c r="DW24" s="618">
        <v>44.5</v>
      </c>
      <c r="DX24" s="619"/>
      <c r="DY24" s="619"/>
      <c r="DZ24" s="619"/>
      <c r="EA24" s="619"/>
      <c r="EB24" s="619"/>
      <c r="EC24" s="620"/>
    </row>
    <row r="25" spans="2:133" ht="11.25" customHeight="1" x14ac:dyDescent="0.15">
      <c r="B25" s="621" t="s">
        <v>280</v>
      </c>
      <c r="C25" s="622"/>
      <c r="D25" s="622"/>
      <c r="E25" s="622"/>
      <c r="F25" s="622"/>
      <c r="G25" s="622"/>
      <c r="H25" s="622"/>
      <c r="I25" s="622"/>
      <c r="J25" s="622"/>
      <c r="K25" s="622"/>
      <c r="L25" s="622"/>
      <c r="M25" s="622"/>
      <c r="N25" s="622"/>
      <c r="O25" s="622"/>
      <c r="P25" s="622"/>
      <c r="Q25" s="623"/>
      <c r="R25" s="624">
        <v>3375967</v>
      </c>
      <c r="S25" s="625"/>
      <c r="T25" s="625"/>
      <c r="U25" s="625"/>
      <c r="V25" s="625"/>
      <c r="W25" s="625"/>
      <c r="X25" s="625"/>
      <c r="Y25" s="626"/>
      <c r="Z25" s="627">
        <v>48.4</v>
      </c>
      <c r="AA25" s="627"/>
      <c r="AB25" s="627"/>
      <c r="AC25" s="627"/>
      <c r="AD25" s="628">
        <v>3272870</v>
      </c>
      <c r="AE25" s="628"/>
      <c r="AF25" s="628"/>
      <c r="AG25" s="628"/>
      <c r="AH25" s="628"/>
      <c r="AI25" s="628"/>
      <c r="AJ25" s="628"/>
      <c r="AK25" s="628"/>
      <c r="AL25" s="629">
        <v>99.7</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1022149</v>
      </c>
      <c r="CS25" s="656"/>
      <c r="CT25" s="656"/>
      <c r="CU25" s="656"/>
      <c r="CV25" s="656"/>
      <c r="CW25" s="656"/>
      <c r="CX25" s="656"/>
      <c r="CY25" s="657"/>
      <c r="CZ25" s="629">
        <v>15.5</v>
      </c>
      <c r="DA25" s="654"/>
      <c r="DB25" s="654"/>
      <c r="DC25" s="658"/>
      <c r="DD25" s="633">
        <v>991876</v>
      </c>
      <c r="DE25" s="656"/>
      <c r="DF25" s="656"/>
      <c r="DG25" s="656"/>
      <c r="DH25" s="656"/>
      <c r="DI25" s="656"/>
      <c r="DJ25" s="656"/>
      <c r="DK25" s="657"/>
      <c r="DL25" s="633">
        <v>988834</v>
      </c>
      <c r="DM25" s="656"/>
      <c r="DN25" s="656"/>
      <c r="DO25" s="656"/>
      <c r="DP25" s="656"/>
      <c r="DQ25" s="656"/>
      <c r="DR25" s="656"/>
      <c r="DS25" s="656"/>
      <c r="DT25" s="656"/>
      <c r="DU25" s="656"/>
      <c r="DV25" s="657"/>
      <c r="DW25" s="629">
        <v>30</v>
      </c>
      <c r="DX25" s="654"/>
      <c r="DY25" s="654"/>
      <c r="DZ25" s="654"/>
      <c r="EA25" s="654"/>
      <c r="EB25" s="654"/>
      <c r="EC25" s="655"/>
    </row>
    <row r="26" spans="2:133" ht="11.25" customHeight="1" x14ac:dyDescent="0.15">
      <c r="B26" s="621" t="s">
        <v>283</v>
      </c>
      <c r="C26" s="622"/>
      <c r="D26" s="622"/>
      <c r="E26" s="622"/>
      <c r="F26" s="622"/>
      <c r="G26" s="622"/>
      <c r="H26" s="622"/>
      <c r="I26" s="622"/>
      <c r="J26" s="622"/>
      <c r="K26" s="622"/>
      <c r="L26" s="622"/>
      <c r="M26" s="622"/>
      <c r="N26" s="622"/>
      <c r="O26" s="622"/>
      <c r="P26" s="622"/>
      <c r="Q26" s="623"/>
      <c r="R26" s="624">
        <v>743</v>
      </c>
      <c r="S26" s="625"/>
      <c r="T26" s="625"/>
      <c r="U26" s="625"/>
      <c r="V26" s="625"/>
      <c r="W26" s="625"/>
      <c r="X26" s="625"/>
      <c r="Y26" s="626"/>
      <c r="Z26" s="627">
        <v>0</v>
      </c>
      <c r="AA26" s="627"/>
      <c r="AB26" s="627"/>
      <c r="AC26" s="627"/>
      <c r="AD26" s="628">
        <v>743</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602289</v>
      </c>
      <c r="CS26" s="625"/>
      <c r="CT26" s="625"/>
      <c r="CU26" s="625"/>
      <c r="CV26" s="625"/>
      <c r="CW26" s="625"/>
      <c r="CX26" s="625"/>
      <c r="CY26" s="626"/>
      <c r="CZ26" s="629">
        <v>9.1</v>
      </c>
      <c r="DA26" s="654"/>
      <c r="DB26" s="654"/>
      <c r="DC26" s="658"/>
      <c r="DD26" s="633">
        <v>588169</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4"/>
      <c r="DY26" s="654"/>
      <c r="DZ26" s="654"/>
      <c r="EA26" s="654"/>
      <c r="EB26" s="654"/>
      <c r="EC26" s="655"/>
    </row>
    <row r="27" spans="2:133" ht="11.25" customHeight="1" x14ac:dyDescent="0.15">
      <c r="B27" s="621" t="s">
        <v>286</v>
      </c>
      <c r="C27" s="622"/>
      <c r="D27" s="622"/>
      <c r="E27" s="622"/>
      <c r="F27" s="622"/>
      <c r="G27" s="622"/>
      <c r="H27" s="622"/>
      <c r="I27" s="622"/>
      <c r="J27" s="622"/>
      <c r="K27" s="622"/>
      <c r="L27" s="622"/>
      <c r="M27" s="622"/>
      <c r="N27" s="622"/>
      <c r="O27" s="622"/>
      <c r="P27" s="622"/>
      <c r="Q27" s="623"/>
      <c r="R27" s="624">
        <v>9487</v>
      </c>
      <c r="S27" s="625"/>
      <c r="T27" s="625"/>
      <c r="U27" s="625"/>
      <c r="V27" s="625"/>
      <c r="W27" s="625"/>
      <c r="X27" s="625"/>
      <c r="Y27" s="626"/>
      <c r="Z27" s="627">
        <v>0.1</v>
      </c>
      <c r="AA27" s="627"/>
      <c r="AB27" s="627"/>
      <c r="AC27" s="627"/>
      <c r="AD27" s="628" t="s">
        <v>122</v>
      </c>
      <c r="AE27" s="628"/>
      <c r="AF27" s="628"/>
      <c r="AG27" s="628"/>
      <c r="AH27" s="628"/>
      <c r="AI27" s="628"/>
      <c r="AJ27" s="628"/>
      <c r="AK27" s="628"/>
      <c r="AL27" s="629" t="s">
        <v>122</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887759</v>
      </c>
      <c r="BH27" s="625"/>
      <c r="BI27" s="625"/>
      <c r="BJ27" s="625"/>
      <c r="BK27" s="625"/>
      <c r="BL27" s="625"/>
      <c r="BM27" s="625"/>
      <c r="BN27" s="626"/>
      <c r="BO27" s="627">
        <v>100</v>
      </c>
      <c r="BP27" s="627"/>
      <c r="BQ27" s="627"/>
      <c r="BR27" s="627"/>
      <c r="BS27" s="628" t="s">
        <v>122</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573995</v>
      </c>
      <c r="CS27" s="656"/>
      <c r="CT27" s="656"/>
      <c r="CU27" s="656"/>
      <c r="CV27" s="656"/>
      <c r="CW27" s="656"/>
      <c r="CX27" s="656"/>
      <c r="CY27" s="657"/>
      <c r="CZ27" s="629">
        <v>8.6999999999999993</v>
      </c>
      <c r="DA27" s="654"/>
      <c r="DB27" s="654"/>
      <c r="DC27" s="658"/>
      <c r="DD27" s="633">
        <v>258309</v>
      </c>
      <c r="DE27" s="656"/>
      <c r="DF27" s="656"/>
      <c r="DG27" s="656"/>
      <c r="DH27" s="656"/>
      <c r="DI27" s="656"/>
      <c r="DJ27" s="656"/>
      <c r="DK27" s="657"/>
      <c r="DL27" s="633">
        <v>145007</v>
      </c>
      <c r="DM27" s="656"/>
      <c r="DN27" s="656"/>
      <c r="DO27" s="656"/>
      <c r="DP27" s="656"/>
      <c r="DQ27" s="656"/>
      <c r="DR27" s="656"/>
      <c r="DS27" s="656"/>
      <c r="DT27" s="656"/>
      <c r="DU27" s="656"/>
      <c r="DV27" s="657"/>
      <c r="DW27" s="629">
        <v>4.4000000000000004</v>
      </c>
      <c r="DX27" s="654"/>
      <c r="DY27" s="654"/>
      <c r="DZ27" s="654"/>
      <c r="EA27" s="654"/>
      <c r="EB27" s="654"/>
      <c r="EC27" s="655"/>
    </row>
    <row r="28" spans="2:133" ht="11.25" customHeight="1" x14ac:dyDescent="0.15">
      <c r="B28" s="621" t="s">
        <v>289</v>
      </c>
      <c r="C28" s="622"/>
      <c r="D28" s="622"/>
      <c r="E28" s="622"/>
      <c r="F28" s="622"/>
      <c r="G28" s="622"/>
      <c r="H28" s="622"/>
      <c r="I28" s="622"/>
      <c r="J28" s="622"/>
      <c r="K28" s="622"/>
      <c r="L28" s="622"/>
      <c r="M28" s="622"/>
      <c r="N28" s="622"/>
      <c r="O28" s="622"/>
      <c r="P28" s="622"/>
      <c r="Q28" s="623"/>
      <c r="R28" s="624">
        <v>14076</v>
      </c>
      <c r="S28" s="625"/>
      <c r="T28" s="625"/>
      <c r="U28" s="625"/>
      <c r="V28" s="625"/>
      <c r="W28" s="625"/>
      <c r="X28" s="625"/>
      <c r="Y28" s="626"/>
      <c r="Z28" s="627">
        <v>0.2</v>
      </c>
      <c r="AA28" s="627"/>
      <c r="AB28" s="627"/>
      <c r="AC28" s="627"/>
      <c r="AD28" s="628">
        <v>3332</v>
      </c>
      <c r="AE28" s="628"/>
      <c r="AF28" s="628"/>
      <c r="AG28" s="628"/>
      <c r="AH28" s="628"/>
      <c r="AI28" s="628"/>
      <c r="AJ28" s="628"/>
      <c r="AK28" s="628"/>
      <c r="AL28" s="629">
        <v>0.1</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344061</v>
      </c>
      <c r="CS28" s="625"/>
      <c r="CT28" s="625"/>
      <c r="CU28" s="625"/>
      <c r="CV28" s="625"/>
      <c r="CW28" s="625"/>
      <c r="CX28" s="625"/>
      <c r="CY28" s="626"/>
      <c r="CZ28" s="629">
        <v>5.2</v>
      </c>
      <c r="DA28" s="654"/>
      <c r="DB28" s="654"/>
      <c r="DC28" s="658"/>
      <c r="DD28" s="633">
        <v>335814</v>
      </c>
      <c r="DE28" s="625"/>
      <c r="DF28" s="625"/>
      <c r="DG28" s="625"/>
      <c r="DH28" s="625"/>
      <c r="DI28" s="625"/>
      <c r="DJ28" s="625"/>
      <c r="DK28" s="626"/>
      <c r="DL28" s="633">
        <v>335814</v>
      </c>
      <c r="DM28" s="625"/>
      <c r="DN28" s="625"/>
      <c r="DO28" s="625"/>
      <c r="DP28" s="625"/>
      <c r="DQ28" s="625"/>
      <c r="DR28" s="625"/>
      <c r="DS28" s="625"/>
      <c r="DT28" s="625"/>
      <c r="DU28" s="625"/>
      <c r="DV28" s="626"/>
      <c r="DW28" s="629">
        <v>10.199999999999999</v>
      </c>
      <c r="DX28" s="654"/>
      <c r="DY28" s="654"/>
      <c r="DZ28" s="654"/>
      <c r="EA28" s="654"/>
      <c r="EB28" s="654"/>
      <c r="EC28" s="655"/>
    </row>
    <row r="29" spans="2:133" ht="11.25" customHeight="1" x14ac:dyDescent="0.15">
      <c r="B29" s="621" t="s">
        <v>291</v>
      </c>
      <c r="C29" s="622"/>
      <c r="D29" s="622"/>
      <c r="E29" s="622"/>
      <c r="F29" s="622"/>
      <c r="G29" s="622"/>
      <c r="H29" s="622"/>
      <c r="I29" s="622"/>
      <c r="J29" s="622"/>
      <c r="K29" s="622"/>
      <c r="L29" s="622"/>
      <c r="M29" s="622"/>
      <c r="N29" s="622"/>
      <c r="O29" s="622"/>
      <c r="P29" s="622"/>
      <c r="Q29" s="623"/>
      <c r="R29" s="624">
        <v>10304</v>
      </c>
      <c r="S29" s="625"/>
      <c r="T29" s="625"/>
      <c r="U29" s="625"/>
      <c r="V29" s="625"/>
      <c r="W29" s="625"/>
      <c r="X29" s="625"/>
      <c r="Y29" s="626"/>
      <c r="Z29" s="627">
        <v>0.1</v>
      </c>
      <c r="AA29" s="627"/>
      <c r="AB29" s="627"/>
      <c r="AC29" s="627"/>
      <c r="AD29" s="628" t="s">
        <v>122</v>
      </c>
      <c r="AE29" s="628"/>
      <c r="AF29" s="628"/>
      <c r="AG29" s="628"/>
      <c r="AH29" s="628"/>
      <c r="AI29" s="628"/>
      <c r="AJ29" s="628"/>
      <c r="AK29" s="628"/>
      <c r="AL29" s="629" t="s">
        <v>122</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292</v>
      </c>
      <c r="CE29" s="661"/>
      <c r="CF29" s="621" t="s">
        <v>66</v>
      </c>
      <c r="CG29" s="622"/>
      <c r="CH29" s="622"/>
      <c r="CI29" s="622"/>
      <c r="CJ29" s="622"/>
      <c r="CK29" s="622"/>
      <c r="CL29" s="622"/>
      <c r="CM29" s="622"/>
      <c r="CN29" s="622"/>
      <c r="CO29" s="622"/>
      <c r="CP29" s="622"/>
      <c r="CQ29" s="623"/>
      <c r="CR29" s="624">
        <v>344061</v>
      </c>
      <c r="CS29" s="656"/>
      <c r="CT29" s="656"/>
      <c r="CU29" s="656"/>
      <c r="CV29" s="656"/>
      <c r="CW29" s="656"/>
      <c r="CX29" s="656"/>
      <c r="CY29" s="657"/>
      <c r="CZ29" s="629">
        <v>5.2</v>
      </c>
      <c r="DA29" s="654"/>
      <c r="DB29" s="654"/>
      <c r="DC29" s="658"/>
      <c r="DD29" s="633">
        <v>335814</v>
      </c>
      <c r="DE29" s="656"/>
      <c r="DF29" s="656"/>
      <c r="DG29" s="656"/>
      <c r="DH29" s="656"/>
      <c r="DI29" s="656"/>
      <c r="DJ29" s="656"/>
      <c r="DK29" s="657"/>
      <c r="DL29" s="633">
        <v>335814</v>
      </c>
      <c r="DM29" s="656"/>
      <c r="DN29" s="656"/>
      <c r="DO29" s="656"/>
      <c r="DP29" s="656"/>
      <c r="DQ29" s="656"/>
      <c r="DR29" s="656"/>
      <c r="DS29" s="656"/>
      <c r="DT29" s="656"/>
      <c r="DU29" s="656"/>
      <c r="DV29" s="657"/>
      <c r="DW29" s="629">
        <v>10.199999999999999</v>
      </c>
      <c r="DX29" s="654"/>
      <c r="DY29" s="654"/>
      <c r="DZ29" s="654"/>
      <c r="EA29" s="654"/>
      <c r="EB29" s="654"/>
      <c r="EC29" s="655"/>
    </row>
    <row r="30" spans="2:133" ht="11.25" customHeight="1" x14ac:dyDescent="0.15">
      <c r="B30" s="621" t="s">
        <v>293</v>
      </c>
      <c r="C30" s="622"/>
      <c r="D30" s="622"/>
      <c r="E30" s="622"/>
      <c r="F30" s="622"/>
      <c r="G30" s="622"/>
      <c r="H30" s="622"/>
      <c r="I30" s="622"/>
      <c r="J30" s="622"/>
      <c r="K30" s="622"/>
      <c r="L30" s="622"/>
      <c r="M30" s="622"/>
      <c r="N30" s="622"/>
      <c r="O30" s="622"/>
      <c r="P30" s="622"/>
      <c r="Q30" s="623"/>
      <c r="R30" s="624">
        <v>447410</v>
      </c>
      <c r="S30" s="625"/>
      <c r="T30" s="625"/>
      <c r="U30" s="625"/>
      <c r="V30" s="625"/>
      <c r="W30" s="625"/>
      <c r="X30" s="625"/>
      <c r="Y30" s="626"/>
      <c r="Z30" s="627">
        <v>6.4</v>
      </c>
      <c r="AA30" s="627"/>
      <c r="AB30" s="627"/>
      <c r="AC30" s="627"/>
      <c r="AD30" s="628" t="s">
        <v>122</v>
      </c>
      <c r="AE30" s="628"/>
      <c r="AF30" s="628"/>
      <c r="AG30" s="628"/>
      <c r="AH30" s="628"/>
      <c r="AI30" s="628"/>
      <c r="AJ30" s="628"/>
      <c r="AK30" s="628"/>
      <c r="AL30" s="629" t="s">
        <v>122</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6"/>
      <c r="BI30" s="666"/>
      <c r="BJ30" s="666"/>
      <c r="BK30" s="666"/>
      <c r="BL30" s="666"/>
      <c r="BM30" s="666"/>
      <c r="BN30" s="666"/>
      <c r="BO30" s="666"/>
      <c r="BP30" s="666"/>
      <c r="BQ30" s="667"/>
      <c r="BR30" s="606" t="s">
        <v>295</v>
      </c>
      <c r="BS30" s="666"/>
      <c r="BT30" s="666"/>
      <c r="BU30" s="666"/>
      <c r="BV30" s="666"/>
      <c r="BW30" s="666"/>
      <c r="BX30" s="666"/>
      <c r="BY30" s="666"/>
      <c r="BZ30" s="666"/>
      <c r="CA30" s="666"/>
      <c r="CB30" s="667"/>
      <c r="CD30" s="662"/>
      <c r="CE30" s="663"/>
      <c r="CF30" s="621" t="s">
        <v>296</v>
      </c>
      <c r="CG30" s="622"/>
      <c r="CH30" s="622"/>
      <c r="CI30" s="622"/>
      <c r="CJ30" s="622"/>
      <c r="CK30" s="622"/>
      <c r="CL30" s="622"/>
      <c r="CM30" s="622"/>
      <c r="CN30" s="622"/>
      <c r="CO30" s="622"/>
      <c r="CP30" s="622"/>
      <c r="CQ30" s="623"/>
      <c r="CR30" s="624">
        <v>319594</v>
      </c>
      <c r="CS30" s="625"/>
      <c r="CT30" s="625"/>
      <c r="CU30" s="625"/>
      <c r="CV30" s="625"/>
      <c r="CW30" s="625"/>
      <c r="CX30" s="625"/>
      <c r="CY30" s="626"/>
      <c r="CZ30" s="629">
        <v>4.9000000000000004</v>
      </c>
      <c r="DA30" s="654"/>
      <c r="DB30" s="654"/>
      <c r="DC30" s="658"/>
      <c r="DD30" s="633">
        <v>311347</v>
      </c>
      <c r="DE30" s="625"/>
      <c r="DF30" s="625"/>
      <c r="DG30" s="625"/>
      <c r="DH30" s="625"/>
      <c r="DI30" s="625"/>
      <c r="DJ30" s="625"/>
      <c r="DK30" s="626"/>
      <c r="DL30" s="633">
        <v>311347</v>
      </c>
      <c r="DM30" s="625"/>
      <c r="DN30" s="625"/>
      <c r="DO30" s="625"/>
      <c r="DP30" s="625"/>
      <c r="DQ30" s="625"/>
      <c r="DR30" s="625"/>
      <c r="DS30" s="625"/>
      <c r="DT30" s="625"/>
      <c r="DU30" s="625"/>
      <c r="DV30" s="626"/>
      <c r="DW30" s="629">
        <v>9.4</v>
      </c>
      <c r="DX30" s="654"/>
      <c r="DY30" s="654"/>
      <c r="DZ30" s="654"/>
      <c r="EA30" s="654"/>
      <c r="EB30" s="654"/>
      <c r="EC30" s="655"/>
    </row>
    <row r="31" spans="2:133" ht="11.25" customHeight="1" x14ac:dyDescent="0.15">
      <c r="B31" s="637" t="s">
        <v>297</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0" t="s">
        <v>298</v>
      </c>
      <c r="AQ31" s="671"/>
      <c r="AR31" s="671"/>
      <c r="AS31" s="671"/>
      <c r="AT31" s="676" t="s">
        <v>299</v>
      </c>
      <c r="AU31" s="218"/>
      <c r="AV31" s="218"/>
      <c r="AW31" s="218"/>
      <c r="AX31" s="610" t="s">
        <v>177</v>
      </c>
      <c r="AY31" s="611"/>
      <c r="AZ31" s="611"/>
      <c r="BA31" s="611"/>
      <c r="BB31" s="611"/>
      <c r="BC31" s="611"/>
      <c r="BD31" s="611"/>
      <c r="BE31" s="611"/>
      <c r="BF31" s="612"/>
      <c r="BG31" s="680">
        <v>99.1</v>
      </c>
      <c r="BH31" s="668"/>
      <c r="BI31" s="668"/>
      <c r="BJ31" s="668"/>
      <c r="BK31" s="668"/>
      <c r="BL31" s="668"/>
      <c r="BM31" s="619">
        <v>97.3</v>
      </c>
      <c r="BN31" s="668"/>
      <c r="BO31" s="668"/>
      <c r="BP31" s="668"/>
      <c r="BQ31" s="669"/>
      <c r="BR31" s="680">
        <v>99.2</v>
      </c>
      <c r="BS31" s="668"/>
      <c r="BT31" s="668"/>
      <c r="BU31" s="668"/>
      <c r="BV31" s="668"/>
      <c r="BW31" s="668"/>
      <c r="BX31" s="619">
        <v>97.1</v>
      </c>
      <c r="BY31" s="668"/>
      <c r="BZ31" s="668"/>
      <c r="CA31" s="668"/>
      <c r="CB31" s="669"/>
      <c r="CD31" s="662"/>
      <c r="CE31" s="663"/>
      <c r="CF31" s="621" t="s">
        <v>300</v>
      </c>
      <c r="CG31" s="622"/>
      <c r="CH31" s="622"/>
      <c r="CI31" s="622"/>
      <c r="CJ31" s="622"/>
      <c r="CK31" s="622"/>
      <c r="CL31" s="622"/>
      <c r="CM31" s="622"/>
      <c r="CN31" s="622"/>
      <c r="CO31" s="622"/>
      <c r="CP31" s="622"/>
      <c r="CQ31" s="623"/>
      <c r="CR31" s="624">
        <v>24467</v>
      </c>
      <c r="CS31" s="656"/>
      <c r="CT31" s="656"/>
      <c r="CU31" s="656"/>
      <c r="CV31" s="656"/>
      <c r="CW31" s="656"/>
      <c r="CX31" s="656"/>
      <c r="CY31" s="657"/>
      <c r="CZ31" s="629">
        <v>0.4</v>
      </c>
      <c r="DA31" s="654"/>
      <c r="DB31" s="654"/>
      <c r="DC31" s="658"/>
      <c r="DD31" s="633">
        <v>24467</v>
      </c>
      <c r="DE31" s="656"/>
      <c r="DF31" s="656"/>
      <c r="DG31" s="656"/>
      <c r="DH31" s="656"/>
      <c r="DI31" s="656"/>
      <c r="DJ31" s="656"/>
      <c r="DK31" s="657"/>
      <c r="DL31" s="633">
        <v>24467</v>
      </c>
      <c r="DM31" s="656"/>
      <c r="DN31" s="656"/>
      <c r="DO31" s="656"/>
      <c r="DP31" s="656"/>
      <c r="DQ31" s="656"/>
      <c r="DR31" s="656"/>
      <c r="DS31" s="656"/>
      <c r="DT31" s="656"/>
      <c r="DU31" s="656"/>
      <c r="DV31" s="657"/>
      <c r="DW31" s="629">
        <v>0.7</v>
      </c>
      <c r="DX31" s="654"/>
      <c r="DY31" s="654"/>
      <c r="DZ31" s="654"/>
      <c r="EA31" s="654"/>
      <c r="EB31" s="654"/>
      <c r="EC31" s="655"/>
    </row>
    <row r="32" spans="2:133" ht="11.25" customHeight="1" x14ac:dyDescent="0.15">
      <c r="B32" s="621" t="s">
        <v>301</v>
      </c>
      <c r="C32" s="622"/>
      <c r="D32" s="622"/>
      <c r="E32" s="622"/>
      <c r="F32" s="622"/>
      <c r="G32" s="622"/>
      <c r="H32" s="622"/>
      <c r="I32" s="622"/>
      <c r="J32" s="622"/>
      <c r="K32" s="622"/>
      <c r="L32" s="622"/>
      <c r="M32" s="622"/>
      <c r="N32" s="622"/>
      <c r="O32" s="622"/>
      <c r="P32" s="622"/>
      <c r="Q32" s="623"/>
      <c r="R32" s="624">
        <v>293068</v>
      </c>
      <c r="S32" s="625"/>
      <c r="T32" s="625"/>
      <c r="U32" s="625"/>
      <c r="V32" s="625"/>
      <c r="W32" s="625"/>
      <c r="X32" s="625"/>
      <c r="Y32" s="626"/>
      <c r="Z32" s="627">
        <v>4.2</v>
      </c>
      <c r="AA32" s="627"/>
      <c r="AB32" s="627"/>
      <c r="AC32" s="627"/>
      <c r="AD32" s="628" t="s">
        <v>122</v>
      </c>
      <c r="AE32" s="628"/>
      <c r="AF32" s="628"/>
      <c r="AG32" s="628"/>
      <c r="AH32" s="628"/>
      <c r="AI32" s="628"/>
      <c r="AJ32" s="628"/>
      <c r="AK32" s="628"/>
      <c r="AL32" s="629" t="s">
        <v>122</v>
      </c>
      <c r="AM32" s="630"/>
      <c r="AN32" s="630"/>
      <c r="AO32" s="631"/>
      <c r="AP32" s="672"/>
      <c r="AQ32" s="673"/>
      <c r="AR32" s="673"/>
      <c r="AS32" s="673"/>
      <c r="AT32" s="677"/>
      <c r="AU32" s="214" t="s">
        <v>302</v>
      </c>
      <c r="AX32" s="621" t="s">
        <v>303</v>
      </c>
      <c r="AY32" s="622"/>
      <c r="AZ32" s="622"/>
      <c r="BA32" s="622"/>
      <c r="BB32" s="622"/>
      <c r="BC32" s="622"/>
      <c r="BD32" s="622"/>
      <c r="BE32" s="622"/>
      <c r="BF32" s="623"/>
      <c r="BG32" s="681">
        <v>99.2</v>
      </c>
      <c r="BH32" s="656"/>
      <c r="BI32" s="656"/>
      <c r="BJ32" s="656"/>
      <c r="BK32" s="656"/>
      <c r="BL32" s="656"/>
      <c r="BM32" s="630">
        <v>98.1</v>
      </c>
      <c r="BN32" s="656"/>
      <c r="BO32" s="656"/>
      <c r="BP32" s="656"/>
      <c r="BQ32" s="679"/>
      <c r="BR32" s="681">
        <v>99.4</v>
      </c>
      <c r="BS32" s="656"/>
      <c r="BT32" s="656"/>
      <c r="BU32" s="656"/>
      <c r="BV32" s="656"/>
      <c r="BW32" s="656"/>
      <c r="BX32" s="630">
        <v>98.1</v>
      </c>
      <c r="BY32" s="656"/>
      <c r="BZ32" s="656"/>
      <c r="CA32" s="656"/>
      <c r="CB32" s="679"/>
      <c r="CD32" s="664"/>
      <c r="CE32" s="665"/>
      <c r="CF32" s="621" t="s">
        <v>304</v>
      </c>
      <c r="CG32" s="622"/>
      <c r="CH32" s="622"/>
      <c r="CI32" s="622"/>
      <c r="CJ32" s="622"/>
      <c r="CK32" s="622"/>
      <c r="CL32" s="622"/>
      <c r="CM32" s="622"/>
      <c r="CN32" s="622"/>
      <c r="CO32" s="622"/>
      <c r="CP32" s="622"/>
      <c r="CQ32" s="623"/>
      <c r="CR32" s="624" t="s">
        <v>122</v>
      </c>
      <c r="CS32" s="625"/>
      <c r="CT32" s="625"/>
      <c r="CU32" s="625"/>
      <c r="CV32" s="625"/>
      <c r="CW32" s="625"/>
      <c r="CX32" s="625"/>
      <c r="CY32" s="626"/>
      <c r="CZ32" s="629" t="s">
        <v>122</v>
      </c>
      <c r="DA32" s="654"/>
      <c r="DB32" s="654"/>
      <c r="DC32" s="658"/>
      <c r="DD32" s="633" t="s">
        <v>122</v>
      </c>
      <c r="DE32" s="625"/>
      <c r="DF32" s="625"/>
      <c r="DG32" s="625"/>
      <c r="DH32" s="625"/>
      <c r="DI32" s="625"/>
      <c r="DJ32" s="625"/>
      <c r="DK32" s="626"/>
      <c r="DL32" s="633" t="s">
        <v>122</v>
      </c>
      <c r="DM32" s="625"/>
      <c r="DN32" s="625"/>
      <c r="DO32" s="625"/>
      <c r="DP32" s="625"/>
      <c r="DQ32" s="625"/>
      <c r="DR32" s="625"/>
      <c r="DS32" s="625"/>
      <c r="DT32" s="625"/>
      <c r="DU32" s="625"/>
      <c r="DV32" s="626"/>
      <c r="DW32" s="629" t="s">
        <v>122</v>
      </c>
      <c r="DX32" s="654"/>
      <c r="DY32" s="654"/>
      <c r="DZ32" s="654"/>
      <c r="EA32" s="654"/>
      <c r="EB32" s="654"/>
      <c r="EC32" s="655"/>
    </row>
    <row r="33" spans="2:133" ht="11.25" customHeight="1" x14ac:dyDescent="0.15">
      <c r="B33" s="621" t="s">
        <v>305</v>
      </c>
      <c r="C33" s="622"/>
      <c r="D33" s="622"/>
      <c r="E33" s="622"/>
      <c r="F33" s="622"/>
      <c r="G33" s="622"/>
      <c r="H33" s="622"/>
      <c r="I33" s="622"/>
      <c r="J33" s="622"/>
      <c r="K33" s="622"/>
      <c r="L33" s="622"/>
      <c r="M33" s="622"/>
      <c r="N33" s="622"/>
      <c r="O33" s="622"/>
      <c r="P33" s="622"/>
      <c r="Q33" s="623"/>
      <c r="R33" s="624">
        <v>1823</v>
      </c>
      <c r="S33" s="625"/>
      <c r="T33" s="625"/>
      <c r="U33" s="625"/>
      <c r="V33" s="625"/>
      <c r="W33" s="625"/>
      <c r="X33" s="625"/>
      <c r="Y33" s="626"/>
      <c r="Z33" s="627">
        <v>0</v>
      </c>
      <c r="AA33" s="627"/>
      <c r="AB33" s="627"/>
      <c r="AC33" s="627"/>
      <c r="AD33" s="628" t="s">
        <v>122</v>
      </c>
      <c r="AE33" s="628"/>
      <c r="AF33" s="628"/>
      <c r="AG33" s="628"/>
      <c r="AH33" s="628"/>
      <c r="AI33" s="628"/>
      <c r="AJ33" s="628"/>
      <c r="AK33" s="628"/>
      <c r="AL33" s="629" t="s">
        <v>122</v>
      </c>
      <c r="AM33" s="630"/>
      <c r="AN33" s="630"/>
      <c r="AO33" s="631"/>
      <c r="AP33" s="674"/>
      <c r="AQ33" s="675"/>
      <c r="AR33" s="675"/>
      <c r="AS33" s="675"/>
      <c r="AT33" s="678"/>
      <c r="AU33" s="219"/>
      <c r="AV33" s="219"/>
      <c r="AW33" s="219"/>
      <c r="AX33" s="645" t="s">
        <v>306</v>
      </c>
      <c r="AY33" s="646"/>
      <c r="AZ33" s="646"/>
      <c r="BA33" s="646"/>
      <c r="BB33" s="646"/>
      <c r="BC33" s="646"/>
      <c r="BD33" s="646"/>
      <c r="BE33" s="646"/>
      <c r="BF33" s="647"/>
      <c r="BG33" s="682">
        <v>99</v>
      </c>
      <c r="BH33" s="683"/>
      <c r="BI33" s="683"/>
      <c r="BJ33" s="683"/>
      <c r="BK33" s="683"/>
      <c r="BL33" s="683"/>
      <c r="BM33" s="684">
        <v>96.7</v>
      </c>
      <c r="BN33" s="683"/>
      <c r="BO33" s="683"/>
      <c r="BP33" s="683"/>
      <c r="BQ33" s="685"/>
      <c r="BR33" s="682">
        <v>99</v>
      </c>
      <c r="BS33" s="683"/>
      <c r="BT33" s="683"/>
      <c r="BU33" s="683"/>
      <c r="BV33" s="683"/>
      <c r="BW33" s="683"/>
      <c r="BX33" s="684">
        <v>96.2</v>
      </c>
      <c r="BY33" s="683"/>
      <c r="BZ33" s="683"/>
      <c r="CA33" s="683"/>
      <c r="CB33" s="685"/>
      <c r="CD33" s="621" t="s">
        <v>307</v>
      </c>
      <c r="CE33" s="622"/>
      <c r="CF33" s="622"/>
      <c r="CG33" s="622"/>
      <c r="CH33" s="622"/>
      <c r="CI33" s="622"/>
      <c r="CJ33" s="622"/>
      <c r="CK33" s="622"/>
      <c r="CL33" s="622"/>
      <c r="CM33" s="622"/>
      <c r="CN33" s="622"/>
      <c r="CO33" s="622"/>
      <c r="CP33" s="622"/>
      <c r="CQ33" s="623"/>
      <c r="CR33" s="624">
        <v>3061584</v>
      </c>
      <c r="CS33" s="656"/>
      <c r="CT33" s="656"/>
      <c r="CU33" s="656"/>
      <c r="CV33" s="656"/>
      <c r="CW33" s="656"/>
      <c r="CX33" s="656"/>
      <c r="CY33" s="657"/>
      <c r="CZ33" s="629">
        <v>46.5</v>
      </c>
      <c r="DA33" s="654"/>
      <c r="DB33" s="654"/>
      <c r="DC33" s="658"/>
      <c r="DD33" s="633">
        <v>2492984</v>
      </c>
      <c r="DE33" s="656"/>
      <c r="DF33" s="656"/>
      <c r="DG33" s="656"/>
      <c r="DH33" s="656"/>
      <c r="DI33" s="656"/>
      <c r="DJ33" s="656"/>
      <c r="DK33" s="657"/>
      <c r="DL33" s="633">
        <v>1645022</v>
      </c>
      <c r="DM33" s="656"/>
      <c r="DN33" s="656"/>
      <c r="DO33" s="656"/>
      <c r="DP33" s="656"/>
      <c r="DQ33" s="656"/>
      <c r="DR33" s="656"/>
      <c r="DS33" s="656"/>
      <c r="DT33" s="656"/>
      <c r="DU33" s="656"/>
      <c r="DV33" s="657"/>
      <c r="DW33" s="629">
        <v>49.8</v>
      </c>
      <c r="DX33" s="654"/>
      <c r="DY33" s="654"/>
      <c r="DZ33" s="654"/>
      <c r="EA33" s="654"/>
      <c r="EB33" s="654"/>
      <c r="EC33" s="655"/>
    </row>
    <row r="34" spans="2:133" ht="11.25" customHeight="1" x14ac:dyDescent="0.15">
      <c r="B34" s="621" t="s">
        <v>308</v>
      </c>
      <c r="C34" s="622"/>
      <c r="D34" s="622"/>
      <c r="E34" s="622"/>
      <c r="F34" s="622"/>
      <c r="G34" s="622"/>
      <c r="H34" s="622"/>
      <c r="I34" s="622"/>
      <c r="J34" s="622"/>
      <c r="K34" s="622"/>
      <c r="L34" s="622"/>
      <c r="M34" s="622"/>
      <c r="N34" s="622"/>
      <c r="O34" s="622"/>
      <c r="P34" s="622"/>
      <c r="Q34" s="623"/>
      <c r="R34" s="624">
        <v>37143</v>
      </c>
      <c r="S34" s="625"/>
      <c r="T34" s="625"/>
      <c r="U34" s="625"/>
      <c r="V34" s="625"/>
      <c r="W34" s="625"/>
      <c r="X34" s="625"/>
      <c r="Y34" s="626"/>
      <c r="Z34" s="627">
        <v>0.5</v>
      </c>
      <c r="AA34" s="627"/>
      <c r="AB34" s="627"/>
      <c r="AC34" s="627"/>
      <c r="AD34" s="628" t="s">
        <v>122</v>
      </c>
      <c r="AE34" s="628"/>
      <c r="AF34" s="628"/>
      <c r="AG34" s="628"/>
      <c r="AH34" s="628"/>
      <c r="AI34" s="628"/>
      <c r="AJ34" s="628"/>
      <c r="AK34" s="628"/>
      <c r="AL34" s="629" t="s">
        <v>122</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309</v>
      </c>
      <c r="CE34" s="622"/>
      <c r="CF34" s="622"/>
      <c r="CG34" s="622"/>
      <c r="CH34" s="622"/>
      <c r="CI34" s="622"/>
      <c r="CJ34" s="622"/>
      <c r="CK34" s="622"/>
      <c r="CL34" s="622"/>
      <c r="CM34" s="622"/>
      <c r="CN34" s="622"/>
      <c r="CO34" s="622"/>
      <c r="CP34" s="622"/>
      <c r="CQ34" s="623"/>
      <c r="CR34" s="624">
        <v>701864</v>
      </c>
      <c r="CS34" s="625"/>
      <c r="CT34" s="625"/>
      <c r="CU34" s="625"/>
      <c r="CV34" s="625"/>
      <c r="CW34" s="625"/>
      <c r="CX34" s="625"/>
      <c r="CY34" s="626"/>
      <c r="CZ34" s="629">
        <v>10.7</v>
      </c>
      <c r="DA34" s="654"/>
      <c r="DB34" s="654"/>
      <c r="DC34" s="658"/>
      <c r="DD34" s="633">
        <v>380475</v>
      </c>
      <c r="DE34" s="625"/>
      <c r="DF34" s="625"/>
      <c r="DG34" s="625"/>
      <c r="DH34" s="625"/>
      <c r="DI34" s="625"/>
      <c r="DJ34" s="625"/>
      <c r="DK34" s="626"/>
      <c r="DL34" s="633">
        <v>359443</v>
      </c>
      <c r="DM34" s="625"/>
      <c r="DN34" s="625"/>
      <c r="DO34" s="625"/>
      <c r="DP34" s="625"/>
      <c r="DQ34" s="625"/>
      <c r="DR34" s="625"/>
      <c r="DS34" s="625"/>
      <c r="DT34" s="625"/>
      <c r="DU34" s="625"/>
      <c r="DV34" s="626"/>
      <c r="DW34" s="629">
        <v>10.9</v>
      </c>
      <c r="DX34" s="654"/>
      <c r="DY34" s="654"/>
      <c r="DZ34" s="654"/>
      <c r="EA34" s="654"/>
      <c r="EB34" s="654"/>
      <c r="EC34" s="655"/>
    </row>
    <row r="35" spans="2:133" ht="11.25" customHeight="1" x14ac:dyDescent="0.15">
      <c r="B35" s="621" t="s">
        <v>310</v>
      </c>
      <c r="C35" s="622"/>
      <c r="D35" s="622"/>
      <c r="E35" s="622"/>
      <c r="F35" s="622"/>
      <c r="G35" s="622"/>
      <c r="H35" s="622"/>
      <c r="I35" s="622"/>
      <c r="J35" s="622"/>
      <c r="K35" s="622"/>
      <c r="L35" s="622"/>
      <c r="M35" s="622"/>
      <c r="N35" s="622"/>
      <c r="O35" s="622"/>
      <c r="P35" s="622"/>
      <c r="Q35" s="623"/>
      <c r="R35" s="624">
        <v>423410</v>
      </c>
      <c r="S35" s="625"/>
      <c r="T35" s="625"/>
      <c r="U35" s="625"/>
      <c r="V35" s="625"/>
      <c r="W35" s="625"/>
      <c r="X35" s="625"/>
      <c r="Y35" s="626"/>
      <c r="Z35" s="627">
        <v>6.1</v>
      </c>
      <c r="AA35" s="627"/>
      <c r="AB35" s="627"/>
      <c r="AC35" s="627"/>
      <c r="AD35" s="628" t="s">
        <v>122</v>
      </c>
      <c r="AE35" s="628"/>
      <c r="AF35" s="628"/>
      <c r="AG35" s="628"/>
      <c r="AH35" s="628"/>
      <c r="AI35" s="628"/>
      <c r="AJ35" s="628"/>
      <c r="AK35" s="628"/>
      <c r="AL35" s="629" t="s">
        <v>122</v>
      </c>
      <c r="AM35" s="630"/>
      <c r="AN35" s="630"/>
      <c r="AO35" s="631"/>
      <c r="AP35" s="222"/>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37612</v>
      </c>
      <c r="CS35" s="656"/>
      <c r="CT35" s="656"/>
      <c r="CU35" s="656"/>
      <c r="CV35" s="656"/>
      <c r="CW35" s="656"/>
      <c r="CX35" s="656"/>
      <c r="CY35" s="657"/>
      <c r="CZ35" s="629">
        <v>0.6</v>
      </c>
      <c r="DA35" s="654"/>
      <c r="DB35" s="654"/>
      <c r="DC35" s="658"/>
      <c r="DD35" s="633">
        <v>35790</v>
      </c>
      <c r="DE35" s="656"/>
      <c r="DF35" s="656"/>
      <c r="DG35" s="656"/>
      <c r="DH35" s="656"/>
      <c r="DI35" s="656"/>
      <c r="DJ35" s="656"/>
      <c r="DK35" s="657"/>
      <c r="DL35" s="633">
        <v>35790</v>
      </c>
      <c r="DM35" s="656"/>
      <c r="DN35" s="656"/>
      <c r="DO35" s="656"/>
      <c r="DP35" s="656"/>
      <c r="DQ35" s="656"/>
      <c r="DR35" s="656"/>
      <c r="DS35" s="656"/>
      <c r="DT35" s="656"/>
      <c r="DU35" s="656"/>
      <c r="DV35" s="657"/>
      <c r="DW35" s="629">
        <v>1.1000000000000001</v>
      </c>
      <c r="DX35" s="654"/>
      <c r="DY35" s="654"/>
      <c r="DZ35" s="654"/>
      <c r="EA35" s="654"/>
      <c r="EB35" s="654"/>
      <c r="EC35" s="655"/>
    </row>
    <row r="36" spans="2:133" ht="11.25" customHeight="1" x14ac:dyDescent="0.15">
      <c r="B36" s="621" t="s">
        <v>314</v>
      </c>
      <c r="C36" s="622"/>
      <c r="D36" s="622"/>
      <c r="E36" s="622"/>
      <c r="F36" s="622"/>
      <c r="G36" s="622"/>
      <c r="H36" s="622"/>
      <c r="I36" s="622"/>
      <c r="J36" s="622"/>
      <c r="K36" s="622"/>
      <c r="L36" s="622"/>
      <c r="M36" s="622"/>
      <c r="N36" s="622"/>
      <c r="O36" s="622"/>
      <c r="P36" s="622"/>
      <c r="Q36" s="623"/>
      <c r="R36" s="624">
        <v>550184</v>
      </c>
      <c r="S36" s="625"/>
      <c r="T36" s="625"/>
      <c r="U36" s="625"/>
      <c r="V36" s="625"/>
      <c r="W36" s="625"/>
      <c r="X36" s="625"/>
      <c r="Y36" s="626"/>
      <c r="Z36" s="627">
        <v>7.9</v>
      </c>
      <c r="AA36" s="627"/>
      <c r="AB36" s="627"/>
      <c r="AC36" s="627"/>
      <c r="AD36" s="628" t="s">
        <v>122</v>
      </c>
      <c r="AE36" s="628"/>
      <c r="AF36" s="628"/>
      <c r="AG36" s="628"/>
      <c r="AH36" s="628"/>
      <c r="AI36" s="628"/>
      <c r="AJ36" s="628"/>
      <c r="AK36" s="628"/>
      <c r="AL36" s="629" t="s">
        <v>122</v>
      </c>
      <c r="AM36" s="630"/>
      <c r="AN36" s="630"/>
      <c r="AO36" s="631"/>
      <c r="AP36" s="222"/>
      <c r="AQ36" s="690" t="s">
        <v>315</v>
      </c>
      <c r="AR36" s="691"/>
      <c r="AS36" s="691"/>
      <c r="AT36" s="691"/>
      <c r="AU36" s="691"/>
      <c r="AV36" s="691"/>
      <c r="AW36" s="691"/>
      <c r="AX36" s="691"/>
      <c r="AY36" s="692"/>
      <c r="AZ36" s="613">
        <v>735315</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22080</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1227723</v>
      </c>
      <c r="CS36" s="625"/>
      <c r="CT36" s="625"/>
      <c r="CU36" s="625"/>
      <c r="CV36" s="625"/>
      <c r="CW36" s="625"/>
      <c r="CX36" s="625"/>
      <c r="CY36" s="626"/>
      <c r="CZ36" s="629">
        <v>18.600000000000001</v>
      </c>
      <c r="DA36" s="654"/>
      <c r="DB36" s="654"/>
      <c r="DC36" s="658"/>
      <c r="DD36" s="633">
        <v>1099751</v>
      </c>
      <c r="DE36" s="625"/>
      <c r="DF36" s="625"/>
      <c r="DG36" s="625"/>
      <c r="DH36" s="625"/>
      <c r="DI36" s="625"/>
      <c r="DJ36" s="625"/>
      <c r="DK36" s="626"/>
      <c r="DL36" s="633">
        <v>854665</v>
      </c>
      <c r="DM36" s="625"/>
      <c r="DN36" s="625"/>
      <c r="DO36" s="625"/>
      <c r="DP36" s="625"/>
      <c r="DQ36" s="625"/>
      <c r="DR36" s="625"/>
      <c r="DS36" s="625"/>
      <c r="DT36" s="625"/>
      <c r="DU36" s="625"/>
      <c r="DV36" s="626"/>
      <c r="DW36" s="629">
        <v>25.9</v>
      </c>
      <c r="DX36" s="654"/>
      <c r="DY36" s="654"/>
      <c r="DZ36" s="654"/>
      <c r="EA36" s="654"/>
      <c r="EB36" s="654"/>
      <c r="EC36" s="655"/>
    </row>
    <row r="37" spans="2:133" ht="11.25" customHeight="1" x14ac:dyDescent="0.15">
      <c r="B37" s="621" t="s">
        <v>318</v>
      </c>
      <c r="C37" s="622"/>
      <c r="D37" s="622"/>
      <c r="E37" s="622"/>
      <c r="F37" s="622"/>
      <c r="G37" s="622"/>
      <c r="H37" s="622"/>
      <c r="I37" s="622"/>
      <c r="J37" s="622"/>
      <c r="K37" s="622"/>
      <c r="L37" s="622"/>
      <c r="M37" s="622"/>
      <c r="N37" s="622"/>
      <c r="O37" s="622"/>
      <c r="P37" s="622"/>
      <c r="Q37" s="623"/>
      <c r="R37" s="624">
        <v>535041</v>
      </c>
      <c r="S37" s="625"/>
      <c r="T37" s="625"/>
      <c r="U37" s="625"/>
      <c r="V37" s="625"/>
      <c r="W37" s="625"/>
      <c r="X37" s="625"/>
      <c r="Y37" s="626"/>
      <c r="Z37" s="627">
        <v>7.7</v>
      </c>
      <c r="AA37" s="627"/>
      <c r="AB37" s="627"/>
      <c r="AC37" s="627"/>
      <c r="AD37" s="628">
        <v>5024</v>
      </c>
      <c r="AE37" s="628"/>
      <c r="AF37" s="628"/>
      <c r="AG37" s="628"/>
      <c r="AH37" s="628"/>
      <c r="AI37" s="628"/>
      <c r="AJ37" s="628"/>
      <c r="AK37" s="628"/>
      <c r="AL37" s="629">
        <v>0.2</v>
      </c>
      <c r="AM37" s="630"/>
      <c r="AN37" s="630"/>
      <c r="AO37" s="631"/>
      <c r="AQ37" s="687" t="s">
        <v>319</v>
      </c>
      <c r="AR37" s="688"/>
      <c r="AS37" s="688"/>
      <c r="AT37" s="688"/>
      <c r="AU37" s="688"/>
      <c r="AV37" s="688"/>
      <c r="AW37" s="688"/>
      <c r="AX37" s="688"/>
      <c r="AY37" s="689"/>
      <c r="AZ37" s="624">
        <v>234431</v>
      </c>
      <c r="BA37" s="625"/>
      <c r="BB37" s="625"/>
      <c r="BC37" s="625"/>
      <c r="BD37" s="656"/>
      <c r="BE37" s="656"/>
      <c r="BF37" s="679"/>
      <c r="BG37" s="621" t="s">
        <v>320</v>
      </c>
      <c r="BH37" s="622"/>
      <c r="BI37" s="622"/>
      <c r="BJ37" s="622"/>
      <c r="BK37" s="622"/>
      <c r="BL37" s="622"/>
      <c r="BM37" s="622"/>
      <c r="BN37" s="622"/>
      <c r="BO37" s="622"/>
      <c r="BP37" s="622"/>
      <c r="BQ37" s="622"/>
      <c r="BR37" s="622"/>
      <c r="BS37" s="622"/>
      <c r="BT37" s="622"/>
      <c r="BU37" s="623"/>
      <c r="BV37" s="624">
        <v>22080</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333430</v>
      </c>
      <c r="CS37" s="656"/>
      <c r="CT37" s="656"/>
      <c r="CU37" s="656"/>
      <c r="CV37" s="656"/>
      <c r="CW37" s="656"/>
      <c r="CX37" s="656"/>
      <c r="CY37" s="657"/>
      <c r="CZ37" s="629">
        <v>5.0999999999999996</v>
      </c>
      <c r="DA37" s="654"/>
      <c r="DB37" s="654"/>
      <c r="DC37" s="658"/>
      <c r="DD37" s="633">
        <v>333430</v>
      </c>
      <c r="DE37" s="656"/>
      <c r="DF37" s="656"/>
      <c r="DG37" s="656"/>
      <c r="DH37" s="656"/>
      <c r="DI37" s="656"/>
      <c r="DJ37" s="656"/>
      <c r="DK37" s="657"/>
      <c r="DL37" s="633">
        <v>300807</v>
      </c>
      <c r="DM37" s="656"/>
      <c r="DN37" s="656"/>
      <c r="DO37" s="656"/>
      <c r="DP37" s="656"/>
      <c r="DQ37" s="656"/>
      <c r="DR37" s="656"/>
      <c r="DS37" s="656"/>
      <c r="DT37" s="656"/>
      <c r="DU37" s="656"/>
      <c r="DV37" s="657"/>
      <c r="DW37" s="629">
        <v>9.1</v>
      </c>
      <c r="DX37" s="654"/>
      <c r="DY37" s="654"/>
      <c r="DZ37" s="654"/>
      <c r="EA37" s="654"/>
      <c r="EB37" s="654"/>
      <c r="EC37" s="655"/>
    </row>
    <row r="38" spans="2:133" ht="11.25" customHeight="1" x14ac:dyDescent="0.15">
      <c r="B38" s="621" t="s">
        <v>322</v>
      </c>
      <c r="C38" s="622"/>
      <c r="D38" s="622"/>
      <c r="E38" s="622"/>
      <c r="F38" s="622"/>
      <c r="G38" s="622"/>
      <c r="H38" s="622"/>
      <c r="I38" s="622"/>
      <c r="J38" s="622"/>
      <c r="K38" s="622"/>
      <c r="L38" s="622"/>
      <c r="M38" s="622"/>
      <c r="N38" s="622"/>
      <c r="O38" s="622"/>
      <c r="P38" s="622"/>
      <c r="Q38" s="623"/>
      <c r="R38" s="624">
        <v>1275800</v>
      </c>
      <c r="S38" s="625"/>
      <c r="T38" s="625"/>
      <c r="U38" s="625"/>
      <c r="V38" s="625"/>
      <c r="W38" s="625"/>
      <c r="X38" s="625"/>
      <c r="Y38" s="626"/>
      <c r="Z38" s="627">
        <v>18.3</v>
      </c>
      <c r="AA38" s="627"/>
      <c r="AB38" s="627"/>
      <c r="AC38" s="627"/>
      <c r="AD38" s="628" t="s">
        <v>122</v>
      </c>
      <c r="AE38" s="628"/>
      <c r="AF38" s="628"/>
      <c r="AG38" s="628"/>
      <c r="AH38" s="628"/>
      <c r="AI38" s="628"/>
      <c r="AJ38" s="628"/>
      <c r="AK38" s="628"/>
      <c r="AL38" s="629" t="s">
        <v>122</v>
      </c>
      <c r="AM38" s="630"/>
      <c r="AN38" s="630"/>
      <c r="AO38" s="631"/>
      <c r="AQ38" s="687" t="s">
        <v>323</v>
      </c>
      <c r="AR38" s="688"/>
      <c r="AS38" s="688"/>
      <c r="AT38" s="688"/>
      <c r="AU38" s="688"/>
      <c r="AV38" s="688"/>
      <c r="AW38" s="688"/>
      <c r="AX38" s="688"/>
      <c r="AY38" s="689"/>
      <c r="AZ38" s="624">
        <v>19570</v>
      </c>
      <c r="BA38" s="625"/>
      <c r="BB38" s="625"/>
      <c r="BC38" s="625"/>
      <c r="BD38" s="656"/>
      <c r="BE38" s="656"/>
      <c r="BF38" s="679"/>
      <c r="BG38" s="621" t="s">
        <v>324</v>
      </c>
      <c r="BH38" s="622"/>
      <c r="BI38" s="622"/>
      <c r="BJ38" s="622"/>
      <c r="BK38" s="622"/>
      <c r="BL38" s="622"/>
      <c r="BM38" s="622"/>
      <c r="BN38" s="622"/>
      <c r="BO38" s="622"/>
      <c r="BP38" s="622"/>
      <c r="BQ38" s="622"/>
      <c r="BR38" s="622"/>
      <c r="BS38" s="622"/>
      <c r="BT38" s="622"/>
      <c r="BU38" s="623"/>
      <c r="BV38" s="624">
        <v>1274</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481314</v>
      </c>
      <c r="CS38" s="625"/>
      <c r="CT38" s="625"/>
      <c r="CU38" s="625"/>
      <c r="CV38" s="625"/>
      <c r="CW38" s="625"/>
      <c r="CX38" s="625"/>
      <c r="CY38" s="626"/>
      <c r="CZ38" s="629">
        <v>7.3</v>
      </c>
      <c r="DA38" s="654"/>
      <c r="DB38" s="654"/>
      <c r="DC38" s="658"/>
      <c r="DD38" s="633">
        <v>406107</v>
      </c>
      <c r="DE38" s="625"/>
      <c r="DF38" s="625"/>
      <c r="DG38" s="625"/>
      <c r="DH38" s="625"/>
      <c r="DI38" s="625"/>
      <c r="DJ38" s="625"/>
      <c r="DK38" s="626"/>
      <c r="DL38" s="633">
        <v>395124</v>
      </c>
      <c r="DM38" s="625"/>
      <c r="DN38" s="625"/>
      <c r="DO38" s="625"/>
      <c r="DP38" s="625"/>
      <c r="DQ38" s="625"/>
      <c r="DR38" s="625"/>
      <c r="DS38" s="625"/>
      <c r="DT38" s="625"/>
      <c r="DU38" s="625"/>
      <c r="DV38" s="626"/>
      <c r="DW38" s="629">
        <v>12</v>
      </c>
      <c r="DX38" s="654"/>
      <c r="DY38" s="654"/>
      <c r="DZ38" s="654"/>
      <c r="EA38" s="654"/>
      <c r="EB38" s="654"/>
      <c r="EC38" s="655"/>
    </row>
    <row r="39" spans="2:133" ht="11.25" customHeight="1" x14ac:dyDescent="0.15">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27" t="s">
        <v>122</v>
      </c>
      <c r="AA39" s="627"/>
      <c r="AB39" s="627"/>
      <c r="AC39" s="627"/>
      <c r="AD39" s="628" t="s">
        <v>122</v>
      </c>
      <c r="AE39" s="628"/>
      <c r="AF39" s="628"/>
      <c r="AG39" s="628"/>
      <c r="AH39" s="628"/>
      <c r="AI39" s="628"/>
      <c r="AJ39" s="628"/>
      <c r="AK39" s="628"/>
      <c r="AL39" s="629" t="s">
        <v>122</v>
      </c>
      <c r="AM39" s="630"/>
      <c r="AN39" s="630"/>
      <c r="AO39" s="631"/>
      <c r="AQ39" s="687" t="s">
        <v>327</v>
      </c>
      <c r="AR39" s="688"/>
      <c r="AS39" s="688"/>
      <c r="AT39" s="688"/>
      <c r="AU39" s="688"/>
      <c r="AV39" s="688"/>
      <c r="AW39" s="688"/>
      <c r="AX39" s="688"/>
      <c r="AY39" s="689"/>
      <c r="AZ39" s="624" t="s">
        <v>122</v>
      </c>
      <c r="BA39" s="625"/>
      <c r="BB39" s="625"/>
      <c r="BC39" s="625"/>
      <c r="BD39" s="656"/>
      <c r="BE39" s="656"/>
      <c r="BF39" s="679"/>
      <c r="BG39" s="621" t="s">
        <v>328</v>
      </c>
      <c r="BH39" s="622"/>
      <c r="BI39" s="622"/>
      <c r="BJ39" s="622"/>
      <c r="BK39" s="622"/>
      <c r="BL39" s="622"/>
      <c r="BM39" s="622"/>
      <c r="BN39" s="622"/>
      <c r="BO39" s="622"/>
      <c r="BP39" s="622"/>
      <c r="BQ39" s="622"/>
      <c r="BR39" s="622"/>
      <c r="BS39" s="622"/>
      <c r="BT39" s="622"/>
      <c r="BU39" s="623"/>
      <c r="BV39" s="624">
        <v>1974</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611071</v>
      </c>
      <c r="CS39" s="656"/>
      <c r="CT39" s="656"/>
      <c r="CU39" s="656"/>
      <c r="CV39" s="656"/>
      <c r="CW39" s="656"/>
      <c r="CX39" s="656"/>
      <c r="CY39" s="657"/>
      <c r="CZ39" s="629">
        <v>9.3000000000000007</v>
      </c>
      <c r="DA39" s="654"/>
      <c r="DB39" s="654"/>
      <c r="DC39" s="658"/>
      <c r="DD39" s="633">
        <v>570861</v>
      </c>
      <c r="DE39" s="656"/>
      <c r="DF39" s="656"/>
      <c r="DG39" s="656"/>
      <c r="DH39" s="656"/>
      <c r="DI39" s="656"/>
      <c r="DJ39" s="656"/>
      <c r="DK39" s="657"/>
      <c r="DL39" s="633" t="s">
        <v>122</v>
      </c>
      <c r="DM39" s="656"/>
      <c r="DN39" s="656"/>
      <c r="DO39" s="656"/>
      <c r="DP39" s="656"/>
      <c r="DQ39" s="656"/>
      <c r="DR39" s="656"/>
      <c r="DS39" s="656"/>
      <c r="DT39" s="656"/>
      <c r="DU39" s="656"/>
      <c r="DV39" s="657"/>
      <c r="DW39" s="629" t="s">
        <v>122</v>
      </c>
      <c r="DX39" s="654"/>
      <c r="DY39" s="654"/>
      <c r="DZ39" s="654"/>
      <c r="EA39" s="654"/>
      <c r="EB39" s="654"/>
      <c r="EC39" s="655"/>
    </row>
    <row r="40" spans="2:133" ht="11.25" customHeight="1" x14ac:dyDescent="0.15">
      <c r="B40" s="621" t="s">
        <v>330</v>
      </c>
      <c r="C40" s="622"/>
      <c r="D40" s="622"/>
      <c r="E40" s="622"/>
      <c r="F40" s="622"/>
      <c r="G40" s="622"/>
      <c r="H40" s="622"/>
      <c r="I40" s="622"/>
      <c r="J40" s="622"/>
      <c r="K40" s="622"/>
      <c r="L40" s="622"/>
      <c r="M40" s="622"/>
      <c r="N40" s="622"/>
      <c r="O40" s="622"/>
      <c r="P40" s="622"/>
      <c r="Q40" s="623"/>
      <c r="R40" s="624">
        <v>18200</v>
      </c>
      <c r="S40" s="625"/>
      <c r="T40" s="625"/>
      <c r="U40" s="625"/>
      <c r="V40" s="625"/>
      <c r="W40" s="625"/>
      <c r="X40" s="625"/>
      <c r="Y40" s="626"/>
      <c r="Z40" s="627">
        <v>0.3</v>
      </c>
      <c r="AA40" s="627"/>
      <c r="AB40" s="627"/>
      <c r="AC40" s="627"/>
      <c r="AD40" s="628" t="s">
        <v>122</v>
      </c>
      <c r="AE40" s="628"/>
      <c r="AF40" s="628"/>
      <c r="AG40" s="628"/>
      <c r="AH40" s="628"/>
      <c r="AI40" s="628"/>
      <c r="AJ40" s="628"/>
      <c r="AK40" s="628"/>
      <c r="AL40" s="629" t="s">
        <v>122</v>
      </c>
      <c r="AM40" s="630"/>
      <c r="AN40" s="630"/>
      <c r="AO40" s="631"/>
      <c r="AQ40" s="687" t="s">
        <v>331</v>
      </c>
      <c r="AR40" s="688"/>
      <c r="AS40" s="688"/>
      <c r="AT40" s="688"/>
      <c r="AU40" s="688"/>
      <c r="AV40" s="688"/>
      <c r="AW40" s="688"/>
      <c r="AX40" s="688"/>
      <c r="AY40" s="689"/>
      <c r="AZ40" s="624" t="s">
        <v>122</v>
      </c>
      <c r="BA40" s="625"/>
      <c r="BB40" s="625"/>
      <c r="BC40" s="625"/>
      <c r="BD40" s="656"/>
      <c r="BE40" s="656"/>
      <c r="BF40" s="679"/>
      <c r="BG40" s="672" t="s">
        <v>332</v>
      </c>
      <c r="BH40" s="673"/>
      <c r="BI40" s="673"/>
      <c r="BJ40" s="673"/>
      <c r="BK40" s="673"/>
      <c r="BL40" s="223"/>
      <c r="BM40" s="622" t="s">
        <v>333</v>
      </c>
      <c r="BN40" s="622"/>
      <c r="BO40" s="622"/>
      <c r="BP40" s="622"/>
      <c r="BQ40" s="622"/>
      <c r="BR40" s="622"/>
      <c r="BS40" s="622"/>
      <c r="BT40" s="622"/>
      <c r="BU40" s="623"/>
      <c r="BV40" s="624">
        <v>102</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v>2000</v>
      </c>
      <c r="CS40" s="625"/>
      <c r="CT40" s="625"/>
      <c r="CU40" s="625"/>
      <c r="CV40" s="625"/>
      <c r="CW40" s="625"/>
      <c r="CX40" s="625"/>
      <c r="CY40" s="626"/>
      <c r="CZ40" s="629">
        <v>0</v>
      </c>
      <c r="DA40" s="654"/>
      <c r="DB40" s="654"/>
      <c r="DC40" s="658"/>
      <c r="DD40" s="633" t="s">
        <v>122</v>
      </c>
      <c r="DE40" s="625"/>
      <c r="DF40" s="625"/>
      <c r="DG40" s="625"/>
      <c r="DH40" s="625"/>
      <c r="DI40" s="625"/>
      <c r="DJ40" s="625"/>
      <c r="DK40" s="626"/>
      <c r="DL40" s="633" t="s">
        <v>122</v>
      </c>
      <c r="DM40" s="625"/>
      <c r="DN40" s="625"/>
      <c r="DO40" s="625"/>
      <c r="DP40" s="625"/>
      <c r="DQ40" s="625"/>
      <c r="DR40" s="625"/>
      <c r="DS40" s="625"/>
      <c r="DT40" s="625"/>
      <c r="DU40" s="625"/>
      <c r="DV40" s="626"/>
      <c r="DW40" s="629" t="s">
        <v>122</v>
      </c>
      <c r="DX40" s="654"/>
      <c r="DY40" s="654"/>
      <c r="DZ40" s="654"/>
      <c r="EA40" s="654"/>
      <c r="EB40" s="654"/>
      <c r="EC40" s="655"/>
    </row>
    <row r="41" spans="2:133" ht="11.25" customHeight="1" x14ac:dyDescent="0.15">
      <c r="B41" s="645" t="s">
        <v>335</v>
      </c>
      <c r="C41" s="646"/>
      <c r="D41" s="646"/>
      <c r="E41" s="646"/>
      <c r="F41" s="646"/>
      <c r="G41" s="646"/>
      <c r="H41" s="646"/>
      <c r="I41" s="646"/>
      <c r="J41" s="646"/>
      <c r="K41" s="646"/>
      <c r="L41" s="646"/>
      <c r="M41" s="646"/>
      <c r="N41" s="646"/>
      <c r="O41" s="646"/>
      <c r="P41" s="646"/>
      <c r="Q41" s="647"/>
      <c r="R41" s="696">
        <v>6974456</v>
      </c>
      <c r="S41" s="697"/>
      <c r="T41" s="697"/>
      <c r="U41" s="697"/>
      <c r="V41" s="697"/>
      <c r="W41" s="697"/>
      <c r="X41" s="697"/>
      <c r="Y41" s="701"/>
      <c r="Z41" s="702">
        <v>100</v>
      </c>
      <c r="AA41" s="702"/>
      <c r="AB41" s="702"/>
      <c r="AC41" s="702"/>
      <c r="AD41" s="703">
        <v>3281969</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71747</v>
      </c>
      <c r="BA41" s="625"/>
      <c r="BB41" s="625"/>
      <c r="BC41" s="625"/>
      <c r="BD41" s="656"/>
      <c r="BE41" s="656"/>
      <c r="BF41" s="679"/>
      <c r="BG41" s="672"/>
      <c r="BH41" s="673"/>
      <c r="BI41" s="673"/>
      <c r="BJ41" s="673"/>
      <c r="BK41" s="673"/>
      <c r="BL41" s="223"/>
      <c r="BM41" s="622" t="s">
        <v>337</v>
      </c>
      <c r="BN41" s="622"/>
      <c r="BO41" s="622"/>
      <c r="BP41" s="622"/>
      <c r="BQ41" s="622"/>
      <c r="BR41" s="622"/>
      <c r="BS41" s="622"/>
      <c r="BT41" s="622"/>
      <c r="BU41" s="623"/>
      <c r="BV41" s="624" t="s">
        <v>122</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122</v>
      </c>
      <c r="CS41" s="656"/>
      <c r="CT41" s="656"/>
      <c r="CU41" s="656"/>
      <c r="CV41" s="656"/>
      <c r="CW41" s="656"/>
      <c r="CX41" s="656"/>
      <c r="CY41" s="657"/>
      <c r="CZ41" s="629" t="s">
        <v>122</v>
      </c>
      <c r="DA41" s="654"/>
      <c r="DB41" s="654"/>
      <c r="DC41" s="658"/>
      <c r="DD41" s="633" t="s">
        <v>122</v>
      </c>
      <c r="DE41" s="656"/>
      <c r="DF41" s="656"/>
      <c r="DG41" s="656"/>
      <c r="DH41" s="656"/>
      <c r="DI41" s="656"/>
      <c r="DJ41" s="656"/>
      <c r="DK41" s="657"/>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339</v>
      </c>
      <c r="AR42" s="694"/>
      <c r="AS42" s="694"/>
      <c r="AT42" s="694"/>
      <c r="AU42" s="694"/>
      <c r="AV42" s="694"/>
      <c r="AW42" s="694"/>
      <c r="AX42" s="694"/>
      <c r="AY42" s="695"/>
      <c r="AZ42" s="696">
        <v>409567</v>
      </c>
      <c r="BA42" s="697"/>
      <c r="BB42" s="697"/>
      <c r="BC42" s="697"/>
      <c r="BD42" s="683"/>
      <c r="BE42" s="683"/>
      <c r="BF42" s="685"/>
      <c r="BG42" s="674"/>
      <c r="BH42" s="675"/>
      <c r="BI42" s="675"/>
      <c r="BJ42" s="675"/>
      <c r="BK42" s="675"/>
      <c r="BL42" s="224"/>
      <c r="BM42" s="646" t="s">
        <v>340</v>
      </c>
      <c r="BN42" s="646"/>
      <c r="BO42" s="646"/>
      <c r="BP42" s="646"/>
      <c r="BQ42" s="646"/>
      <c r="BR42" s="646"/>
      <c r="BS42" s="646"/>
      <c r="BT42" s="646"/>
      <c r="BU42" s="647"/>
      <c r="BV42" s="696">
        <v>359</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1582304</v>
      </c>
      <c r="CS42" s="656"/>
      <c r="CT42" s="656"/>
      <c r="CU42" s="656"/>
      <c r="CV42" s="656"/>
      <c r="CW42" s="656"/>
      <c r="CX42" s="656"/>
      <c r="CY42" s="657"/>
      <c r="CZ42" s="629">
        <v>24</v>
      </c>
      <c r="DA42" s="654"/>
      <c r="DB42" s="654"/>
      <c r="DC42" s="658"/>
      <c r="DD42" s="633">
        <v>11612</v>
      </c>
      <c r="DE42" s="656"/>
      <c r="DF42" s="656"/>
      <c r="DG42" s="656"/>
      <c r="DH42" s="656"/>
      <c r="DI42" s="656"/>
      <c r="DJ42" s="656"/>
      <c r="DK42" s="657"/>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4" t="s">
        <v>342</v>
      </c>
      <c r="CD43" s="621" t="s">
        <v>343</v>
      </c>
      <c r="CE43" s="622"/>
      <c r="CF43" s="622"/>
      <c r="CG43" s="622"/>
      <c r="CH43" s="622"/>
      <c r="CI43" s="622"/>
      <c r="CJ43" s="622"/>
      <c r="CK43" s="622"/>
      <c r="CL43" s="622"/>
      <c r="CM43" s="622"/>
      <c r="CN43" s="622"/>
      <c r="CO43" s="622"/>
      <c r="CP43" s="622"/>
      <c r="CQ43" s="623"/>
      <c r="CR43" s="624" t="s">
        <v>122</v>
      </c>
      <c r="CS43" s="656"/>
      <c r="CT43" s="656"/>
      <c r="CU43" s="656"/>
      <c r="CV43" s="656"/>
      <c r="CW43" s="656"/>
      <c r="CX43" s="656"/>
      <c r="CY43" s="657"/>
      <c r="CZ43" s="629" t="s">
        <v>122</v>
      </c>
      <c r="DA43" s="654"/>
      <c r="DB43" s="654"/>
      <c r="DC43" s="658"/>
      <c r="DD43" s="633" t="s">
        <v>122</v>
      </c>
      <c r="DE43" s="656"/>
      <c r="DF43" s="656"/>
      <c r="DG43" s="656"/>
      <c r="DH43" s="656"/>
      <c r="DI43" s="656"/>
      <c r="DJ43" s="656"/>
      <c r="DK43" s="657"/>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292</v>
      </c>
      <c r="CE44" s="661"/>
      <c r="CF44" s="621" t="s">
        <v>345</v>
      </c>
      <c r="CG44" s="622"/>
      <c r="CH44" s="622"/>
      <c r="CI44" s="622"/>
      <c r="CJ44" s="622"/>
      <c r="CK44" s="622"/>
      <c r="CL44" s="622"/>
      <c r="CM44" s="622"/>
      <c r="CN44" s="622"/>
      <c r="CO44" s="622"/>
      <c r="CP44" s="622"/>
      <c r="CQ44" s="623"/>
      <c r="CR44" s="624">
        <v>1582304</v>
      </c>
      <c r="CS44" s="625"/>
      <c r="CT44" s="625"/>
      <c r="CU44" s="625"/>
      <c r="CV44" s="625"/>
      <c r="CW44" s="625"/>
      <c r="CX44" s="625"/>
      <c r="CY44" s="626"/>
      <c r="CZ44" s="629">
        <v>24</v>
      </c>
      <c r="DA44" s="630"/>
      <c r="DB44" s="630"/>
      <c r="DC44" s="636"/>
      <c r="DD44" s="633">
        <v>11612</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347</v>
      </c>
      <c r="CG45" s="622"/>
      <c r="CH45" s="622"/>
      <c r="CI45" s="622"/>
      <c r="CJ45" s="622"/>
      <c r="CK45" s="622"/>
      <c r="CL45" s="622"/>
      <c r="CM45" s="622"/>
      <c r="CN45" s="622"/>
      <c r="CO45" s="622"/>
      <c r="CP45" s="622"/>
      <c r="CQ45" s="623"/>
      <c r="CR45" s="624">
        <v>9995</v>
      </c>
      <c r="CS45" s="656"/>
      <c r="CT45" s="656"/>
      <c r="CU45" s="656"/>
      <c r="CV45" s="656"/>
      <c r="CW45" s="656"/>
      <c r="CX45" s="656"/>
      <c r="CY45" s="657"/>
      <c r="CZ45" s="629">
        <v>0.2</v>
      </c>
      <c r="DA45" s="654"/>
      <c r="DB45" s="654"/>
      <c r="DC45" s="658"/>
      <c r="DD45" s="633">
        <v>2500</v>
      </c>
      <c r="DE45" s="656"/>
      <c r="DF45" s="656"/>
      <c r="DG45" s="656"/>
      <c r="DH45" s="656"/>
      <c r="DI45" s="656"/>
      <c r="DJ45" s="656"/>
      <c r="DK45" s="657"/>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5"/>
      <c r="CD46" s="662"/>
      <c r="CE46" s="663"/>
      <c r="CF46" s="621" t="s">
        <v>348</v>
      </c>
      <c r="CG46" s="622"/>
      <c r="CH46" s="622"/>
      <c r="CI46" s="622"/>
      <c r="CJ46" s="622"/>
      <c r="CK46" s="622"/>
      <c r="CL46" s="622"/>
      <c r="CM46" s="622"/>
      <c r="CN46" s="622"/>
      <c r="CO46" s="622"/>
      <c r="CP46" s="622"/>
      <c r="CQ46" s="623"/>
      <c r="CR46" s="624">
        <v>1572309</v>
      </c>
      <c r="CS46" s="625"/>
      <c r="CT46" s="625"/>
      <c r="CU46" s="625"/>
      <c r="CV46" s="625"/>
      <c r="CW46" s="625"/>
      <c r="CX46" s="625"/>
      <c r="CY46" s="626"/>
      <c r="CZ46" s="629">
        <v>23.9</v>
      </c>
      <c r="DA46" s="630"/>
      <c r="DB46" s="630"/>
      <c r="DC46" s="636"/>
      <c r="DD46" s="633">
        <v>9112</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5"/>
      <c r="CD47" s="662"/>
      <c r="CE47" s="663"/>
      <c r="CF47" s="621" t="s">
        <v>349</v>
      </c>
      <c r="CG47" s="622"/>
      <c r="CH47" s="622"/>
      <c r="CI47" s="622"/>
      <c r="CJ47" s="622"/>
      <c r="CK47" s="622"/>
      <c r="CL47" s="622"/>
      <c r="CM47" s="622"/>
      <c r="CN47" s="622"/>
      <c r="CO47" s="622"/>
      <c r="CP47" s="622"/>
      <c r="CQ47" s="623"/>
      <c r="CR47" s="624" t="s">
        <v>122</v>
      </c>
      <c r="CS47" s="656"/>
      <c r="CT47" s="656"/>
      <c r="CU47" s="656"/>
      <c r="CV47" s="656"/>
      <c r="CW47" s="656"/>
      <c r="CX47" s="656"/>
      <c r="CY47" s="657"/>
      <c r="CZ47" s="629" t="s">
        <v>122</v>
      </c>
      <c r="DA47" s="654"/>
      <c r="DB47" s="654"/>
      <c r="DC47" s="658"/>
      <c r="DD47" s="633" t="s">
        <v>122</v>
      </c>
      <c r="DE47" s="656"/>
      <c r="DF47" s="656"/>
      <c r="DG47" s="656"/>
      <c r="DH47" s="656"/>
      <c r="DI47" s="656"/>
      <c r="DJ47" s="656"/>
      <c r="DK47" s="657"/>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5"/>
      <c r="CD48" s="664"/>
      <c r="CE48" s="665"/>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5"/>
      <c r="CD49" s="645" t="s">
        <v>351</v>
      </c>
      <c r="CE49" s="646"/>
      <c r="CF49" s="646"/>
      <c r="CG49" s="646"/>
      <c r="CH49" s="646"/>
      <c r="CI49" s="646"/>
      <c r="CJ49" s="646"/>
      <c r="CK49" s="646"/>
      <c r="CL49" s="646"/>
      <c r="CM49" s="646"/>
      <c r="CN49" s="646"/>
      <c r="CO49" s="646"/>
      <c r="CP49" s="646"/>
      <c r="CQ49" s="647"/>
      <c r="CR49" s="696">
        <v>6584093</v>
      </c>
      <c r="CS49" s="683"/>
      <c r="CT49" s="683"/>
      <c r="CU49" s="683"/>
      <c r="CV49" s="683"/>
      <c r="CW49" s="683"/>
      <c r="CX49" s="683"/>
      <c r="CY49" s="712"/>
      <c r="CZ49" s="704">
        <v>100</v>
      </c>
      <c r="DA49" s="713"/>
      <c r="DB49" s="713"/>
      <c r="DC49" s="714"/>
      <c r="DD49" s="715">
        <v>4090595</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VO4lUctYSfya7dtkl2QdFimBArgcCJx5K4YGHcF4ZbTR2rIbAhyiRq9LF6I6lNcdH+QDPvjjLv/ENQhe0rnpVw==" saltValue="bgF7o/uzX9DgWgtHQjyVG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353</v>
      </c>
      <c r="DK2" s="724"/>
      <c r="DL2" s="724"/>
      <c r="DM2" s="724"/>
      <c r="DN2" s="724"/>
      <c r="DO2" s="725"/>
      <c r="DP2" s="228"/>
      <c r="DQ2" s="723" t="s">
        <v>354</v>
      </c>
      <c r="DR2" s="724"/>
      <c r="DS2" s="724"/>
      <c r="DT2" s="724"/>
      <c r="DU2" s="724"/>
      <c r="DV2" s="724"/>
      <c r="DW2" s="724"/>
      <c r="DX2" s="724"/>
      <c r="DY2" s="724"/>
      <c r="DZ2" s="72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15">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2"/>
      <c r="BA5" s="232"/>
      <c r="BB5" s="232"/>
      <c r="BC5" s="232"/>
      <c r="BD5" s="232"/>
      <c r="BE5" s="233"/>
      <c r="BF5" s="233"/>
      <c r="BG5" s="233"/>
      <c r="BH5" s="233"/>
      <c r="BI5" s="233"/>
      <c r="BJ5" s="233"/>
      <c r="BK5" s="233"/>
      <c r="BL5" s="233"/>
      <c r="BM5" s="233"/>
      <c r="BN5" s="233"/>
      <c r="BO5" s="233"/>
      <c r="BP5" s="233"/>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4" t="s">
        <v>371</v>
      </c>
      <c r="DH5" s="765"/>
      <c r="DI5" s="765"/>
      <c r="DJ5" s="765"/>
      <c r="DK5" s="766"/>
      <c r="DL5" s="764" t="s">
        <v>372</v>
      </c>
      <c r="DM5" s="765"/>
      <c r="DN5" s="765"/>
      <c r="DO5" s="765"/>
      <c r="DP5" s="766"/>
      <c r="DQ5" s="734" t="s">
        <v>373</v>
      </c>
      <c r="DR5" s="735"/>
      <c r="DS5" s="735"/>
      <c r="DT5" s="735"/>
      <c r="DU5" s="736"/>
      <c r="DV5" s="734" t="s">
        <v>364</v>
      </c>
      <c r="DW5" s="735"/>
      <c r="DX5" s="735"/>
      <c r="DY5" s="735"/>
      <c r="DZ5" s="741"/>
      <c r="EA5" s="234"/>
    </row>
    <row r="6" spans="1:131" s="235"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4"/>
    </row>
    <row r="7" spans="1:131" s="235" customFormat="1" ht="26.25" customHeight="1" thickTop="1" x14ac:dyDescent="0.15">
      <c r="A7" s="236">
        <v>1</v>
      </c>
      <c r="B7" s="750" t="s">
        <v>374</v>
      </c>
      <c r="C7" s="751"/>
      <c r="D7" s="751"/>
      <c r="E7" s="751"/>
      <c r="F7" s="751"/>
      <c r="G7" s="751"/>
      <c r="H7" s="751"/>
      <c r="I7" s="751"/>
      <c r="J7" s="751"/>
      <c r="K7" s="751"/>
      <c r="L7" s="751"/>
      <c r="M7" s="751"/>
      <c r="N7" s="751"/>
      <c r="O7" s="751"/>
      <c r="P7" s="752"/>
      <c r="Q7" s="753">
        <v>6977</v>
      </c>
      <c r="R7" s="754"/>
      <c r="S7" s="754"/>
      <c r="T7" s="754"/>
      <c r="U7" s="754"/>
      <c r="V7" s="754">
        <v>6586</v>
      </c>
      <c r="W7" s="754"/>
      <c r="X7" s="754"/>
      <c r="Y7" s="754"/>
      <c r="Z7" s="754"/>
      <c r="AA7" s="754">
        <v>390</v>
      </c>
      <c r="AB7" s="754"/>
      <c r="AC7" s="754"/>
      <c r="AD7" s="754"/>
      <c r="AE7" s="755"/>
      <c r="AF7" s="756">
        <v>366</v>
      </c>
      <c r="AG7" s="757"/>
      <c r="AH7" s="757"/>
      <c r="AI7" s="757"/>
      <c r="AJ7" s="758"/>
      <c r="AK7" s="759">
        <v>3</v>
      </c>
      <c r="AL7" s="760"/>
      <c r="AM7" s="760"/>
      <c r="AN7" s="760"/>
      <c r="AO7" s="760"/>
      <c r="AP7" s="760">
        <v>5136</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7" t="s">
        <v>552</v>
      </c>
      <c r="BT7" s="748"/>
      <c r="BU7" s="748"/>
      <c r="BV7" s="748"/>
      <c r="BW7" s="748"/>
      <c r="BX7" s="748"/>
      <c r="BY7" s="748"/>
      <c r="BZ7" s="748"/>
      <c r="CA7" s="748"/>
      <c r="CB7" s="748"/>
      <c r="CC7" s="748"/>
      <c r="CD7" s="748"/>
      <c r="CE7" s="748"/>
      <c r="CF7" s="748"/>
      <c r="CG7" s="763"/>
      <c r="CH7" s="744">
        <v>5</v>
      </c>
      <c r="CI7" s="745"/>
      <c r="CJ7" s="745"/>
      <c r="CK7" s="745"/>
      <c r="CL7" s="746"/>
      <c r="CM7" s="744">
        <v>30</v>
      </c>
      <c r="CN7" s="745"/>
      <c r="CO7" s="745"/>
      <c r="CP7" s="745"/>
      <c r="CQ7" s="746"/>
      <c r="CR7" s="744">
        <v>20</v>
      </c>
      <c r="CS7" s="745"/>
      <c r="CT7" s="745"/>
      <c r="CU7" s="745"/>
      <c r="CV7" s="746"/>
      <c r="CW7" s="744">
        <v>0</v>
      </c>
      <c r="CX7" s="745"/>
      <c r="CY7" s="745"/>
      <c r="CZ7" s="745"/>
      <c r="DA7" s="746"/>
      <c r="DB7" s="744">
        <v>0</v>
      </c>
      <c r="DC7" s="745"/>
      <c r="DD7" s="745"/>
      <c r="DE7" s="745"/>
      <c r="DF7" s="746"/>
      <c r="DG7" s="744">
        <v>0</v>
      </c>
      <c r="DH7" s="745"/>
      <c r="DI7" s="745"/>
      <c r="DJ7" s="745"/>
      <c r="DK7" s="746"/>
      <c r="DL7" s="744">
        <v>0</v>
      </c>
      <c r="DM7" s="745"/>
      <c r="DN7" s="745"/>
      <c r="DO7" s="745"/>
      <c r="DP7" s="746"/>
      <c r="DQ7" s="744">
        <v>0</v>
      </c>
      <c r="DR7" s="745"/>
      <c r="DS7" s="745"/>
      <c r="DT7" s="745"/>
      <c r="DU7" s="746"/>
      <c r="DV7" s="747"/>
      <c r="DW7" s="748"/>
      <c r="DX7" s="748"/>
      <c r="DY7" s="748"/>
      <c r="DZ7" s="749"/>
      <c r="EA7" s="234"/>
    </row>
    <row r="8" spans="1:131" s="235" customFormat="1" ht="26.25" customHeight="1" x14ac:dyDescent="0.15">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376</v>
      </c>
      <c r="B23" s="790" t="s">
        <v>377</v>
      </c>
      <c r="C23" s="791"/>
      <c r="D23" s="791"/>
      <c r="E23" s="791"/>
      <c r="F23" s="791"/>
      <c r="G23" s="791"/>
      <c r="H23" s="791"/>
      <c r="I23" s="791"/>
      <c r="J23" s="791"/>
      <c r="K23" s="791"/>
      <c r="L23" s="791"/>
      <c r="M23" s="791"/>
      <c r="N23" s="791"/>
      <c r="O23" s="791"/>
      <c r="P23" s="792"/>
      <c r="Q23" s="793">
        <v>6977</v>
      </c>
      <c r="R23" s="794"/>
      <c r="S23" s="794"/>
      <c r="T23" s="794"/>
      <c r="U23" s="794"/>
      <c r="V23" s="794">
        <v>6586</v>
      </c>
      <c r="W23" s="794"/>
      <c r="X23" s="794"/>
      <c r="Y23" s="794"/>
      <c r="Z23" s="794"/>
      <c r="AA23" s="794">
        <v>390</v>
      </c>
      <c r="AB23" s="794"/>
      <c r="AC23" s="794"/>
      <c r="AD23" s="794"/>
      <c r="AE23" s="795"/>
      <c r="AF23" s="796">
        <v>366</v>
      </c>
      <c r="AG23" s="794"/>
      <c r="AH23" s="794"/>
      <c r="AI23" s="794"/>
      <c r="AJ23" s="797"/>
      <c r="AK23" s="798"/>
      <c r="AL23" s="799"/>
      <c r="AM23" s="799"/>
      <c r="AN23" s="799"/>
      <c r="AO23" s="799"/>
      <c r="AP23" s="794">
        <v>5136</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8" t="s">
        <v>357</v>
      </c>
      <c r="B26" s="729"/>
      <c r="C26" s="729"/>
      <c r="D26" s="729"/>
      <c r="E26" s="729"/>
      <c r="F26" s="729"/>
      <c r="G26" s="729"/>
      <c r="H26" s="729"/>
      <c r="I26" s="729"/>
      <c r="J26" s="729"/>
      <c r="K26" s="729"/>
      <c r="L26" s="729"/>
      <c r="M26" s="729"/>
      <c r="N26" s="729"/>
      <c r="O26" s="729"/>
      <c r="P26" s="730"/>
      <c r="Q26" s="734" t="s">
        <v>380</v>
      </c>
      <c r="R26" s="735"/>
      <c r="S26" s="735"/>
      <c r="T26" s="735"/>
      <c r="U26" s="736"/>
      <c r="V26" s="734" t="s">
        <v>381</v>
      </c>
      <c r="W26" s="735"/>
      <c r="X26" s="735"/>
      <c r="Y26" s="735"/>
      <c r="Z26" s="736"/>
      <c r="AA26" s="734" t="s">
        <v>382</v>
      </c>
      <c r="AB26" s="735"/>
      <c r="AC26" s="735"/>
      <c r="AD26" s="735"/>
      <c r="AE26" s="735"/>
      <c r="AF26" s="815" t="s">
        <v>383</v>
      </c>
      <c r="AG26" s="816"/>
      <c r="AH26" s="816"/>
      <c r="AI26" s="816"/>
      <c r="AJ26" s="817"/>
      <c r="AK26" s="735" t="s">
        <v>384</v>
      </c>
      <c r="AL26" s="735"/>
      <c r="AM26" s="735"/>
      <c r="AN26" s="735"/>
      <c r="AO26" s="736"/>
      <c r="AP26" s="734" t="s">
        <v>385</v>
      </c>
      <c r="AQ26" s="735"/>
      <c r="AR26" s="735"/>
      <c r="AS26" s="735"/>
      <c r="AT26" s="736"/>
      <c r="AU26" s="734" t="s">
        <v>386</v>
      </c>
      <c r="AV26" s="735"/>
      <c r="AW26" s="735"/>
      <c r="AX26" s="735"/>
      <c r="AY26" s="736"/>
      <c r="AZ26" s="734" t="s">
        <v>387</v>
      </c>
      <c r="BA26" s="735"/>
      <c r="BB26" s="735"/>
      <c r="BC26" s="735"/>
      <c r="BD26" s="736"/>
      <c r="BE26" s="734" t="s">
        <v>364</v>
      </c>
      <c r="BF26" s="735"/>
      <c r="BG26" s="735"/>
      <c r="BH26" s="735"/>
      <c r="BI26" s="741"/>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50" t="s">
        <v>388</v>
      </c>
      <c r="C28" s="751"/>
      <c r="D28" s="751"/>
      <c r="E28" s="751"/>
      <c r="F28" s="751"/>
      <c r="G28" s="751"/>
      <c r="H28" s="751"/>
      <c r="I28" s="751"/>
      <c r="J28" s="751"/>
      <c r="K28" s="751"/>
      <c r="L28" s="751"/>
      <c r="M28" s="751"/>
      <c r="N28" s="751"/>
      <c r="O28" s="751"/>
      <c r="P28" s="752"/>
      <c r="Q28" s="823">
        <v>1079</v>
      </c>
      <c r="R28" s="824"/>
      <c r="S28" s="824"/>
      <c r="T28" s="824"/>
      <c r="U28" s="824"/>
      <c r="V28" s="824">
        <v>1057</v>
      </c>
      <c r="W28" s="824"/>
      <c r="X28" s="824"/>
      <c r="Y28" s="824"/>
      <c r="Z28" s="824"/>
      <c r="AA28" s="824">
        <v>22</v>
      </c>
      <c r="AB28" s="824"/>
      <c r="AC28" s="824"/>
      <c r="AD28" s="824"/>
      <c r="AE28" s="825"/>
      <c r="AF28" s="826">
        <v>22</v>
      </c>
      <c r="AG28" s="824"/>
      <c r="AH28" s="824"/>
      <c r="AI28" s="824"/>
      <c r="AJ28" s="827"/>
      <c r="AK28" s="828">
        <v>88</v>
      </c>
      <c r="AL28" s="829"/>
      <c r="AM28" s="829"/>
      <c r="AN28" s="829"/>
      <c r="AO28" s="829"/>
      <c r="AP28" s="829" t="s">
        <v>551</v>
      </c>
      <c r="AQ28" s="829"/>
      <c r="AR28" s="829"/>
      <c r="AS28" s="829"/>
      <c r="AT28" s="829"/>
      <c r="AU28" s="829" t="s">
        <v>551</v>
      </c>
      <c r="AV28" s="829"/>
      <c r="AW28" s="829"/>
      <c r="AX28" s="829"/>
      <c r="AY28" s="829"/>
      <c r="AZ28" s="830"/>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389</v>
      </c>
      <c r="C29" s="782"/>
      <c r="D29" s="782"/>
      <c r="E29" s="782"/>
      <c r="F29" s="782"/>
      <c r="G29" s="782"/>
      <c r="H29" s="782"/>
      <c r="I29" s="782"/>
      <c r="J29" s="782"/>
      <c r="K29" s="782"/>
      <c r="L29" s="782"/>
      <c r="M29" s="782"/>
      <c r="N29" s="782"/>
      <c r="O29" s="782"/>
      <c r="P29" s="783"/>
      <c r="Q29" s="784">
        <v>1383</v>
      </c>
      <c r="R29" s="785"/>
      <c r="S29" s="785"/>
      <c r="T29" s="785"/>
      <c r="U29" s="785"/>
      <c r="V29" s="785">
        <v>1258</v>
      </c>
      <c r="W29" s="785"/>
      <c r="X29" s="785"/>
      <c r="Y29" s="785"/>
      <c r="Z29" s="785"/>
      <c r="AA29" s="785">
        <v>125</v>
      </c>
      <c r="AB29" s="785"/>
      <c r="AC29" s="785"/>
      <c r="AD29" s="785"/>
      <c r="AE29" s="786"/>
      <c r="AF29" s="787">
        <v>125</v>
      </c>
      <c r="AG29" s="788"/>
      <c r="AH29" s="788"/>
      <c r="AI29" s="788"/>
      <c r="AJ29" s="789"/>
      <c r="AK29" s="835">
        <v>216</v>
      </c>
      <c r="AL29" s="831"/>
      <c r="AM29" s="831"/>
      <c r="AN29" s="831"/>
      <c r="AO29" s="831"/>
      <c r="AP29" s="831" t="s">
        <v>551</v>
      </c>
      <c r="AQ29" s="831"/>
      <c r="AR29" s="831"/>
      <c r="AS29" s="831"/>
      <c r="AT29" s="831"/>
      <c r="AU29" s="831" t="s">
        <v>551</v>
      </c>
      <c r="AV29" s="831"/>
      <c r="AW29" s="831"/>
      <c r="AX29" s="831"/>
      <c r="AY29" s="831"/>
      <c r="AZ29" s="832"/>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390</v>
      </c>
      <c r="C30" s="782"/>
      <c r="D30" s="782"/>
      <c r="E30" s="782"/>
      <c r="F30" s="782"/>
      <c r="G30" s="782"/>
      <c r="H30" s="782"/>
      <c r="I30" s="782"/>
      <c r="J30" s="782"/>
      <c r="K30" s="782"/>
      <c r="L30" s="782"/>
      <c r="M30" s="782"/>
      <c r="N30" s="782"/>
      <c r="O30" s="782"/>
      <c r="P30" s="783"/>
      <c r="Q30" s="784">
        <v>141</v>
      </c>
      <c r="R30" s="785"/>
      <c r="S30" s="785"/>
      <c r="T30" s="785"/>
      <c r="U30" s="785"/>
      <c r="V30" s="785">
        <v>136</v>
      </c>
      <c r="W30" s="785"/>
      <c r="X30" s="785"/>
      <c r="Y30" s="785"/>
      <c r="Z30" s="785"/>
      <c r="AA30" s="785">
        <v>5</v>
      </c>
      <c r="AB30" s="785"/>
      <c r="AC30" s="785"/>
      <c r="AD30" s="785"/>
      <c r="AE30" s="786"/>
      <c r="AF30" s="787">
        <v>5</v>
      </c>
      <c r="AG30" s="788"/>
      <c r="AH30" s="788"/>
      <c r="AI30" s="788"/>
      <c r="AJ30" s="789"/>
      <c r="AK30" s="835">
        <v>33</v>
      </c>
      <c r="AL30" s="831"/>
      <c r="AM30" s="831"/>
      <c r="AN30" s="831"/>
      <c r="AO30" s="831"/>
      <c r="AP30" s="831" t="s">
        <v>551</v>
      </c>
      <c r="AQ30" s="831"/>
      <c r="AR30" s="831"/>
      <c r="AS30" s="831"/>
      <c r="AT30" s="831"/>
      <c r="AU30" s="831" t="s">
        <v>551</v>
      </c>
      <c r="AV30" s="831"/>
      <c r="AW30" s="831"/>
      <c r="AX30" s="831"/>
      <c r="AY30" s="831"/>
      <c r="AZ30" s="832"/>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391</v>
      </c>
      <c r="C31" s="782"/>
      <c r="D31" s="782"/>
      <c r="E31" s="782"/>
      <c r="F31" s="782"/>
      <c r="G31" s="782"/>
      <c r="H31" s="782"/>
      <c r="I31" s="782"/>
      <c r="J31" s="782"/>
      <c r="K31" s="782"/>
      <c r="L31" s="782"/>
      <c r="M31" s="782"/>
      <c r="N31" s="782"/>
      <c r="O31" s="782"/>
      <c r="P31" s="783"/>
      <c r="Q31" s="784">
        <v>13</v>
      </c>
      <c r="R31" s="785"/>
      <c r="S31" s="785"/>
      <c r="T31" s="785"/>
      <c r="U31" s="785"/>
      <c r="V31" s="785">
        <v>11</v>
      </c>
      <c r="W31" s="785"/>
      <c r="X31" s="785"/>
      <c r="Y31" s="785"/>
      <c r="Z31" s="785"/>
      <c r="AA31" s="785">
        <v>2</v>
      </c>
      <c r="AB31" s="785"/>
      <c r="AC31" s="785"/>
      <c r="AD31" s="785"/>
      <c r="AE31" s="786"/>
      <c r="AF31" s="787">
        <v>2</v>
      </c>
      <c r="AG31" s="788"/>
      <c r="AH31" s="788"/>
      <c r="AI31" s="788"/>
      <c r="AJ31" s="789"/>
      <c r="AK31" s="835">
        <v>8</v>
      </c>
      <c r="AL31" s="831"/>
      <c r="AM31" s="831"/>
      <c r="AN31" s="831"/>
      <c r="AO31" s="831"/>
      <c r="AP31" s="831" t="s">
        <v>551</v>
      </c>
      <c r="AQ31" s="831"/>
      <c r="AR31" s="831"/>
      <c r="AS31" s="831"/>
      <c r="AT31" s="831"/>
      <c r="AU31" s="831" t="s">
        <v>551</v>
      </c>
      <c r="AV31" s="831"/>
      <c r="AW31" s="831"/>
      <c r="AX31" s="831"/>
      <c r="AY31" s="831"/>
      <c r="AZ31" s="832"/>
      <c r="BA31" s="832"/>
      <c r="BB31" s="832"/>
      <c r="BC31" s="832"/>
      <c r="BD31" s="832"/>
      <c r="BE31" s="833"/>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392</v>
      </c>
      <c r="C32" s="782"/>
      <c r="D32" s="782"/>
      <c r="E32" s="782"/>
      <c r="F32" s="782"/>
      <c r="G32" s="782"/>
      <c r="H32" s="782"/>
      <c r="I32" s="782"/>
      <c r="J32" s="782"/>
      <c r="K32" s="782"/>
      <c r="L32" s="782"/>
      <c r="M32" s="782"/>
      <c r="N32" s="782"/>
      <c r="O32" s="782"/>
      <c r="P32" s="783"/>
      <c r="Q32" s="784">
        <v>226</v>
      </c>
      <c r="R32" s="785"/>
      <c r="S32" s="785"/>
      <c r="T32" s="785"/>
      <c r="U32" s="785"/>
      <c r="V32" s="785">
        <v>225</v>
      </c>
      <c r="W32" s="785"/>
      <c r="X32" s="785"/>
      <c r="Y32" s="785"/>
      <c r="Z32" s="785"/>
      <c r="AA32" s="785">
        <v>0</v>
      </c>
      <c r="AB32" s="785"/>
      <c r="AC32" s="785"/>
      <c r="AD32" s="785"/>
      <c r="AE32" s="786"/>
      <c r="AF32" s="787">
        <v>174</v>
      </c>
      <c r="AG32" s="788"/>
      <c r="AH32" s="788"/>
      <c r="AI32" s="788"/>
      <c r="AJ32" s="789"/>
      <c r="AK32" s="835">
        <v>17</v>
      </c>
      <c r="AL32" s="831"/>
      <c r="AM32" s="831"/>
      <c r="AN32" s="831"/>
      <c r="AO32" s="831"/>
      <c r="AP32" s="831">
        <v>61</v>
      </c>
      <c r="AQ32" s="831"/>
      <c r="AR32" s="831"/>
      <c r="AS32" s="831"/>
      <c r="AT32" s="831"/>
      <c r="AU32" s="831">
        <v>10</v>
      </c>
      <c r="AV32" s="831"/>
      <c r="AW32" s="831"/>
      <c r="AX32" s="831"/>
      <c r="AY32" s="831"/>
      <c r="AZ32" s="832"/>
      <c r="BA32" s="832"/>
      <c r="BB32" s="832"/>
      <c r="BC32" s="832"/>
      <c r="BD32" s="832"/>
      <c r="BE32" s="833" t="s">
        <v>393</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394</v>
      </c>
      <c r="C33" s="782"/>
      <c r="D33" s="782"/>
      <c r="E33" s="782"/>
      <c r="F33" s="782"/>
      <c r="G33" s="782"/>
      <c r="H33" s="782"/>
      <c r="I33" s="782"/>
      <c r="J33" s="782"/>
      <c r="K33" s="782"/>
      <c r="L33" s="782"/>
      <c r="M33" s="782"/>
      <c r="N33" s="782"/>
      <c r="O33" s="782"/>
      <c r="P33" s="783"/>
      <c r="Q33" s="784">
        <v>251</v>
      </c>
      <c r="R33" s="785"/>
      <c r="S33" s="785"/>
      <c r="T33" s="785"/>
      <c r="U33" s="785"/>
      <c r="V33" s="785">
        <v>236</v>
      </c>
      <c r="W33" s="785"/>
      <c r="X33" s="785"/>
      <c r="Y33" s="785"/>
      <c r="Z33" s="785"/>
      <c r="AA33" s="785">
        <v>15</v>
      </c>
      <c r="AB33" s="785"/>
      <c r="AC33" s="785"/>
      <c r="AD33" s="785"/>
      <c r="AE33" s="786"/>
      <c r="AF33" s="787">
        <v>95</v>
      </c>
      <c r="AG33" s="788"/>
      <c r="AH33" s="788"/>
      <c r="AI33" s="788"/>
      <c r="AJ33" s="789"/>
      <c r="AK33" s="835">
        <v>140</v>
      </c>
      <c r="AL33" s="831"/>
      <c r="AM33" s="831"/>
      <c r="AN33" s="831"/>
      <c r="AO33" s="831"/>
      <c r="AP33" s="831">
        <v>1122</v>
      </c>
      <c r="AQ33" s="831"/>
      <c r="AR33" s="831"/>
      <c r="AS33" s="831"/>
      <c r="AT33" s="831"/>
      <c r="AU33" s="831">
        <v>1068</v>
      </c>
      <c r="AV33" s="831"/>
      <c r="AW33" s="831"/>
      <c r="AX33" s="831"/>
      <c r="AY33" s="831"/>
      <c r="AZ33" s="832"/>
      <c r="BA33" s="832"/>
      <c r="BB33" s="832"/>
      <c r="BC33" s="832"/>
      <c r="BD33" s="832"/>
      <c r="BE33" s="833" t="s">
        <v>393</v>
      </c>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395</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376</v>
      </c>
      <c r="B63" s="790" t="s">
        <v>396</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423</v>
      </c>
      <c r="AG63" s="845"/>
      <c r="AH63" s="845"/>
      <c r="AI63" s="845"/>
      <c r="AJ63" s="846"/>
      <c r="AK63" s="847"/>
      <c r="AL63" s="842"/>
      <c r="AM63" s="842"/>
      <c r="AN63" s="842"/>
      <c r="AO63" s="842"/>
      <c r="AP63" s="845">
        <v>1183</v>
      </c>
      <c r="AQ63" s="845"/>
      <c r="AR63" s="845"/>
      <c r="AS63" s="845"/>
      <c r="AT63" s="845"/>
      <c r="AU63" s="845">
        <v>1078</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8" t="s">
        <v>398</v>
      </c>
      <c r="B66" s="729"/>
      <c r="C66" s="729"/>
      <c r="D66" s="729"/>
      <c r="E66" s="729"/>
      <c r="F66" s="729"/>
      <c r="G66" s="729"/>
      <c r="H66" s="729"/>
      <c r="I66" s="729"/>
      <c r="J66" s="729"/>
      <c r="K66" s="729"/>
      <c r="L66" s="729"/>
      <c r="M66" s="729"/>
      <c r="N66" s="729"/>
      <c r="O66" s="729"/>
      <c r="P66" s="730"/>
      <c r="Q66" s="734" t="s">
        <v>380</v>
      </c>
      <c r="R66" s="735"/>
      <c r="S66" s="735"/>
      <c r="T66" s="735"/>
      <c r="U66" s="736"/>
      <c r="V66" s="734" t="s">
        <v>381</v>
      </c>
      <c r="W66" s="735"/>
      <c r="X66" s="735"/>
      <c r="Y66" s="735"/>
      <c r="Z66" s="736"/>
      <c r="AA66" s="734" t="s">
        <v>382</v>
      </c>
      <c r="AB66" s="735"/>
      <c r="AC66" s="735"/>
      <c r="AD66" s="735"/>
      <c r="AE66" s="736"/>
      <c r="AF66" s="855" t="s">
        <v>383</v>
      </c>
      <c r="AG66" s="816"/>
      <c r="AH66" s="816"/>
      <c r="AI66" s="816"/>
      <c r="AJ66" s="856"/>
      <c r="AK66" s="734" t="s">
        <v>384</v>
      </c>
      <c r="AL66" s="729"/>
      <c r="AM66" s="729"/>
      <c r="AN66" s="729"/>
      <c r="AO66" s="730"/>
      <c r="AP66" s="734" t="s">
        <v>385</v>
      </c>
      <c r="AQ66" s="735"/>
      <c r="AR66" s="735"/>
      <c r="AS66" s="735"/>
      <c r="AT66" s="736"/>
      <c r="AU66" s="734" t="s">
        <v>399</v>
      </c>
      <c r="AV66" s="735"/>
      <c r="AW66" s="735"/>
      <c r="AX66" s="735"/>
      <c r="AY66" s="736"/>
      <c r="AZ66" s="734" t="s">
        <v>364</v>
      </c>
      <c r="BA66" s="735"/>
      <c r="BB66" s="735"/>
      <c r="BC66" s="735"/>
      <c r="BD66" s="741"/>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553</v>
      </c>
      <c r="C68" s="871"/>
      <c r="D68" s="871"/>
      <c r="E68" s="871"/>
      <c r="F68" s="871"/>
      <c r="G68" s="871"/>
      <c r="H68" s="871"/>
      <c r="I68" s="871"/>
      <c r="J68" s="871"/>
      <c r="K68" s="871"/>
      <c r="L68" s="871"/>
      <c r="M68" s="871"/>
      <c r="N68" s="871"/>
      <c r="O68" s="871"/>
      <c r="P68" s="872"/>
      <c r="Q68" s="873">
        <v>14983</v>
      </c>
      <c r="R68" s="867"/>
      <c r="S68" s="867"/>
      <c r="T68" s="867"/>
      <c r="U68" s="867"/>
      <c r="V68" s="867">
        <v>14962</v>
      </c>
      <c r="W68" s="867"/>
      <c r="X68" s="867"/>
      <c r="Y68" s="867"/>
      <c r="Z68" s="867"/>
      <c r="AA68" s="867">
        <v>20</v>
      </c>
      <c r="AB68" s="867"/>
      <c r="AC68" s="867"/>
      <c r="AD68" s="867"/>
      <c r="AE68" s="867"/>
      <c r="AF68" s="867">
        <v>20</v>
      </c>
      <c r="AG68" s="867"/>
      <c r="AH68" s="867"/>
      <c r="AI68" s="867"/>
      <c r="AJ68" s="867"/>
      <c r="AK68" s="867">
        <v>196</v>
      </c>
      <c r="AL68" s="867"/>
      <c r="AM68" s="867"/>
      <c r="AN68" s="867"/>
      <c r="AO68" s="867"/>
      <c r="AP68" s="867" t="s">
        <v>551</v>
      </c>
      <c r="AQ68" s="867"/>
      <c r="AR68" s="867"/>
      <c r="AS68" s="867"/>
      <c r="AT68" s="867"/>
      <c r="AU68" s="867" t="s">
        <v>551</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554</v>
      </c>
      <c r="C69" s="875"/>
      <c r="D69" s="875"/>
      <c r="E69" s="875"/>
      <c r="F69" s="875"/>
      <c r="G69" s="875"/>
      <c r="H69" s="875"/>
      <c r="I69" s="875"/>
      <c r="J69" s="875"/>
      <c r="K69" s="875"/>
      <c r="L69" s="875"/>
      <c r="M69" s="875"/>
      <c r="N69" s="875"/>
      <c r="O69" s="875"/>
      <c r="P69" s="876"/>
      <c r="Q69" s="877">
        <v>85</v>
      </c>
      <c r="R69" s="831"/>
      <c r="S69" s="831"/>
      <c r="T69" s="831"/>
      <c r="U69" s="831"/>
      <c r="V69" s="831">
        <v>85</v>
      </c>
      <c r="W69" s="831"/>
      <c r="X69" s="831"/>
      <c r="Y69" s="831"/>
      <c r="Z69" s="831"/>
      <c r="AA69" s="831">
        <v>1</v>
      </c>
      <c r="AB69" s="831"/>
      <c r="AC69" s="831"/>
      <c r="AD69" s="831"/>
      <c r="AE69" s="831"/>
      <c r="AF69" s="831">
        <v>1</v>
      </c>
      <c r="AG69" s="831"/>
      <c r="AH69" s="831"/>
      <c r="AI69" s="831"/>
      <c r="AJ69" s="831"/>
      <c r="AK69" s="831">
        <v>12</v>
      </c>
      <c r="AL69" s="831"/>
      <c r="AM69" s="831"/>
      <c r="AN69" s="831"/>
      <c r="AO69" s="831"/>
      <c r="AP69" s="831" t="s">
        <v>551</v>
      </c>
      <c r="AQ69" s="831"/>
      <c r="AR69" s="831"/>
      <c r="AS69" s="831"/>
      <c r="AT69" s="831"/>
      <c r="AU69" s="831" t="s">
        <v>551</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555</v>
      </c>
      <c r="C70" s="875"/>
      <c r="D70" s="875"/>
      <c r="E70" s="875"/>
      <c r="F70" s="875"/>
      <c r="G70" s="875"/>
      <c r="H70" s="875"/>
      <c r="I70" s="875"/>
      <c r="J70" s="875"/>
      <c r="K70" s="875"/>
      <c r="L70" s="875"/>
      <c r="M70" s="875"/>
      <c r="N70" s="875"/>
      <c r="O70" s="875"/>
      <c r="P70" s="876"/>
      <c r="Q70" s="877">
        <v>452</v>
      </c>
      <c r="R70" s="831"/>
      <c r="S70" s="831"/>
      <c r="T70" s="831"/>
      <c r="U70" s="831"/>
      <c r="V70" s="831">
        <v>233</v>
      </c>
      <c r="W70" s="831"/>
      <c r="X70" s="831"/>
      <c r="Y70" s="831"/>
      <c r="Z70" s="831"/>
      <c r="AA70" s="831">
        <v>220</v>
      </c>
      <c r="AB70" s="831"/>
      <c r="AC70" s="831"/>
      <c r="AD70" s="831"/>
      <c r="AE70" s="831"/>
      <c r="AF70" s="831">
        <v>220</v>
      </c>
      <c r="AG70" s="831"/>
      <c r="AH70" s="831"/>
      <c r="AI70" s="831"/>
      <c r="AJ70" s="831"/>
      <c r="AK70" s="831" t="s">
        <v>551</v>
      </c>
      <c r="AL70" s="831"/>
      <c r="AM70" s="831"/>
      <c r="AN70" s="831"/>
      <c r="AO70" s="831"/>
      <c r="AP70" s="831" t="s">
        <v>551</v>
      </c>
      <c r="AQ70" s="831"/>
      <c r="AR70" s="831"/>
      <c r="AS70" s="831"/>
      <c r="AT70" s="831"/>
      <c r="AU70" s="831" t="s">
        <v>551</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556</v>
      </c>
      <c r="C71" s="875"/>
      <c r="D71" s="875"/>
      <c r="E71" s="875"/>
      <c r="F71" s="875"/>
      <c r="G71" s="875"/>
      <c r="H71" s="875"/>
      <c r="I71" s="875"/>
      <c r="J71" s="875"/>
      <c r="K71" s="875"/>
      <c r="L71" s="875"/>
      <c r="M71" s="875"/>
      <c r="N71" s="875"/>
      <c r="O71" s="875"/>
      <c r="P71" s="876"/>
      <c r="Q71" s="877">
        <v>1440</v>
      </c>
      <c r="R71" s="831"/>
      <c r="S71" s="831"/>
      <c r="T71" s="831"/>
      <c r="U71" s="831"/>
      <c r="V71" s="831">
        <v>1433</v>
      </c>
      <c r="W71" s="831"/>
      <c r="X71" s="831"/>
      <c r="Y71" s="831"/>
      <c r="Z71" s="831"/>
      <c r="AA71" s="831">
        <v>7</v>
      </c>
      <c r="AB71" s="831"/>
      <c r="AC71" s="831"/>
      <c r="AD71" s="831"/>
      <c r="AE71" s="831"/>
      <c r="AF71" s="831">
        <v>7</v>
      </c>
      <c r="AG71" s="831"/>
      <c r="AH71" s="831"/>
      <c r="AI71" s="831"/>
      <c r="AJ71" s="831"/>
      <c r="AK71" s="831" t="s">
        <v>551</v>
      </c>
      <c r="AL71" s="831"/>
      <c r="AM71" s="831"/>
      <c r="AN71" s="831"/>
      <c r="AO71" s="831"/>
      <c r="AP71" s="831" t="s">
        <v>551</v>
      </c>
      <c r="AQ71" s="831"/>
      <c r="AR71" s="831"/>
      <c r="AS71" s="831"/>
      <c r="AT71" s="831"/>
      <c r="AU71" s="831" t="s">
        <v>551</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557</v>
      </c>
      <c r="C72" s="875"/>
      <c r="D72" s="875"/>
      <c r="E72" s="875"/>
      <c r="F72" s="875"/>
      <c r="G72" s="875"/>
      <c r="H72" s="875"/>
      <c r="I72" s="875"/>
      <c r="J72" s="875"/>
      <c r="K72" s="875"/>
      <c r="L72" s="875"/>
      <c r="M72" s="875"/>
      <c r="N72" s="875"/>
      <c r="O72" s="875"/>
      <c r="P72" s="876"/>
      <c r="Q72" s="877">
        <v>388762</v>
      </c>
      <c r="R72" s="831"/>
      <c r="S72" s="831"/>
      <c r="T72" s="831"/>
      <c r="U72" s="831"/>
      <c r="V72" s="831">
        <v>379528</v>
      </c>
      <c r="W72" s="831"/>
      <c r="X72" s="831"/>
      <c r="Y72" s="831"/>
      <c r="Z72" s="831"/>
      <c r="AA72" s="831">
        <v>9234</v>
      </c>
      <c r="AB72" s="831"/>
      <c r="AC72" s="831"/>
      <c r="AD72" s="831"/>
      <c r="AE72" s="831"/>
      <c r="AF72" s="831">
        <v>8886</v>
      </c>
      <c r="AG72" s="831"/>
      <c r="AH72" s="831"/>
      <c r="AI72" s="831"/>
      <c r="AJ72" s="831"/>
      <c r="AK72" s="831">
        <v>3256</v>
      </c>
      <c r="AL72" s="831"/>
      <c r="AM72" s="831"/>
      <c r="AN72" s="831"/>
      <c r="AO72" s="831"/>
      <c r="AP72" s="831" t="s">
        <v>551</v>
      </c>
      <c r="AQ72" s="831"/>
      <c r="AR72" s="831"/>
      <c r="AS72" s="831"/>
      <c r="AT72" s="831"/>
      <c r="AU72" s="831" t="s">
        <v>551</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560</v>
      </c>
      <c r="C73" s="875"/>
      <c r="D73" s="875"/>
      <c r="E73" s="875"/>
      <c r="F73" s="875"/>
      <c r="G73" s="875"/>
      <c r="H73" s="875"/>
      <c r="I73" s="875"/>
      <c r="J73" s="875"/>
      <c r="K73" s="875"/>
      <c r="L73" s="875"/>
      <c r="M73" s="875"/>
      <c r="N73" s="875"/>
      <c r="O73" s="875"/>
      <c r="P73" s="876"/>
      <c r="Q73" s="877">
        <v>1578</v>
      </c>
      <c r="R73" s="831"/>
      <c r="S73" s="831"/>
      <c r="T73" s="831"/>
      <c r="U73" s="831"/>
      <c r="V73" s="831">
        <v>1462</v>
      </c>
      <c r="W73" s="831"/>
      <c r="X73" s="831"/>
      <c r="Y73" s="831"/>
      <c r="Z73" s="831"/>
      <c r="AA73" s="831">
        <v>116</v>
      </c>
      <c r="AB73" s="831"/>
      <c r="AC73" s="831"/>
      <c r="AD73" s="831"/>
      <c r="AE73" s="831"/>
      <c r="AF73" s="831">
        <v>108</v>
      </c>
      <c r="AG73" s="831"/>
      <c r="AH73" s="831"/>
      <c r="AI73" s="831"/>
      <c r="AJ73" s="831"/>
      <c r="AK73" s="831">
        <v>18</v>
      </c>
      <c r="AL73" s="831"/>
      <c r="AM73" s="831"/>
      <c r="AN73" s="831"/>
      <c r="AO73" s="831"/>
      <c r="AP73" s="831">
        <v>877</v>
      </c>
      <c r="AQ73" s="831"/>
      <c r="AR73" s="831"/>
      <c r="AS73" s="831"/>
      <c r="AT73" s="831"/>
      <c r="AU73" s="831">
        <v>96</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561</v>
      </c>
      <c r="C74" s="875"/>
      <c r="D74" s="875"/>
      <c r="E74" s="875"/>
      <c r="F74" s="875"/>
      <c r="G74" s="875"/>
      <c r="H74" s="875"/>
      <c r="I74" s="875"/>
      <c r="J74" s="875"/>
      <c r="K74" s="875"/>
      <c r="L74" s="875"/>
      <c r="M74" s="875"/>
      <c r="N74" s="875"/>
      <c r="O74" s="875"/>
      <c r="P74" s="876"/>
      <c r="Q74" s="877">
        <v>407</v>
      </c>
      <c r="R74" s="831"/>
      <c r="S74" s="831"/>
      <c r="T74" s="831"/>
      <c r="U74" s="831"/>
      <c r="V74" s="831">
        <v>369</v>
      </c>
      <c r="W74" s="831"/>
      <c r="X74" s="831"/>
      <c r="Y74" s="831"/>
      <c r="Z74" s="831"/>
      <c r="AA74" s="831">
        <v>38</v>
      </c>
      <c r="AB74" s="831"/>
      <c r="AC74" s="831"/>
      <c r="AD74" s="831"/>
      <c r="AE74" s="831"/>
      <c r="AF74" s="831">
        <v>23</v>
      </c>
      <c r="AG74" s="831"/>
      <c r="AH74" s="831"/>
      <c r="AI74" s="831"/>
      <c r="AJ74" s="831"/>
      <c r="AK74" s="831" t="s">
        <v>551</v>
      </c>
      <c r="AL74" s="831"/>
      <c r="AM74" s="831"/>
      <c r="AN74" s="831"/>
      <c r="AO74" s="831"/>
      <c r="AP74" s="831" t="s">
        <v>551</v>
      </c>
      <c r="AQ74" s="831"/>
      <c r="AR74" s="831"/>
      <c r="AS74" s="831"/>
      <c r="AT74" s="831"/>
      <c r="AU74" s="831" t="s">
        <v>551</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558</v>
      </c>
      <c r="C75" s="875"/>
      <c r="D75" s="875"/>
      <c r="E75" s="875"/>
      <c r="F75" s="875"/>
      <c r="G75" s="875"/>
      <c r="H75" s="875"/>
      <c r="I75" s="875"/>
      <c r="J75" s="875"/>
      <c r="K75" s="875"/>
      <c r="L75" s="875"/>
      <c r="M75" s="875"/>
      <c r="N75" s="875"/>
      <c r="O75" s="875"/>
      <c r="P75" s="876"/>
      <c r="Q75" s="878">
        <v>4452</v>
      </c>
      <c r="R75" s="879"/>
      <c r="S75" s="879"/>
      <c r="T75" s="879"/>
      <c r="U75" s="835"/>
      <c r="V75" s="880">
        <v>4398</v>
      </c>
      <c r="W75" s="879"/>
      <c r="X75" s="879"/>
      <c r="Y75" s="879"/>
      <c r="Z75" s="835"/>
      <c r="AA75" s="880">
        <v>55</v>
      </c>
      <c r="AB75" s="879"/>
      <c r="AC75" s="879"/>
      <c r="AD75" s="879"/>
      <c r="AE75" s="835"/>
      <c r="AF75" s="880">
        <v>55</v>
      </c>
      <c r="AG75" s="879"/>
      <c r="AH75" s="879"/>
      <c r="AI75" s="879"/>
      <c r="AJ75" s="835"/>
      <c r="AK75" s="880">
        <v>33</v>
      </c>
      <c r="AL75" s="879"/>
      <c r="AM75" s="879"/>
      <c r="AN75" s="879"/>
      <c r="AO75" s="835"/>
      <c r="AP75" s="880">
        <v>1710</v>
      </c>
      <c r="AQ75" s="879"/>
      <c r="AR75" s="879"/>
      <c r="AS75" s="879"/>
      <c r="AT75" s="835"/>
      <c r="AU75" s="880">
        <v>69</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559</v>
      </c>
      <c r="C76" s="875"/>
      <c r="D76" s="875"/>
      <c r="E76" s="875"/>
      <c r="F76" s="875"/>
      <c r="G76" s="875"/>
      <c r="H76" s="875"/>
      <c r="I76" s="875"/>
      <c r="J76" s="875"/>
      <c r="K76" s="875"/>
      <c r="L76" s="875"/>
      <c r="M76" s="875"/>
      <c r="N76" s="875"/>
      <c r="O76" s="875"/>
      <c r="P76" s="876"/>
      <c r="Q76" s="878">
        <v>14</v>
      </c>
      <c r="R76" s="879"/>
      <c r="S76" s="879"/>
      <c r="T76" s="879"/>
      <c r="U76" s="835"/>
      <c r="V76" s="880">
        <v>14</v>
      </c>
      <c r="W76" s="879"/>
      <c r="X76" s="879"/>
      <c r="Y76" s="879"/>
      <c r="Z76" s="835"/>
      <c r="AA76" s="880">
        <v>1</v>
      </c>
      <c r="AB76" s="879"/>
      <c r="AC76" s="879"/>
      <c r="AD76" s="879"/>
      <c r="AE76" s="835"/>
      <c r="AF76" s="880">
        <v>1</v>
      </c>
      <c r="AG76" s="879"/>
      <c r="AH76" s="879"/>
      <c r="AI76" s="879"/>
      <c r="AJ76" s="835"/>
      <c r="AK76" s="880">
        <v>3</v>
      </c>
      <c r="AL76" s="879"/>
      <c r="AM76" s="879"/>
      <c r="AN76" s="879"/>
      <c r="AO76" s="835"/>
      <c r="AP76" s="880" t="s">
        <v>551</v>
      </c>
      <c r="AQ76" s="879"/>
      <c r="AR76" s="879"/>
      <c r="AS76" s="879"/>
      <c r="AT76" s="835"/>
      <c r="AU76" s="880" t="s">
        <v>551</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376</v>
      </c>
      <c r="B88" s="790" t="s">
        <v>400</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9321</v>
      </c>
      <c r="AG88" s="845"/>
      <c r="AH88" s="845"/>
      <c r="AI88" s="845"/>
      <c r="AJ88" s="845"/>
      <c r="AK88" s="842"/>
      <c r="AL88" s="842"/>
      <c r="AM88" s="842"/>
      <c r="AN88" s="842"/>
      <c r="AO88" s="842"/>
      <c r="AP88" s="845">
        <v>2587</v>
      </c>
      <c r="AQ88" s="845"/>
      <c r="AR88" s="845"/>
      <c r="AS88" s="845"/>
      <c r="AT88" s="845"/>
      <c r="AU88" s="845">
        <v>165</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0" t="s">
        <v>401</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20</v>
      </c>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402</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403</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406</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407</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408</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409</v>
      </c>
      <c r="AB109" s="894"/>
      <c r="AC109" s="894"/>
      <c r="AD109" s="894"/>
      <c r="AE109" s="895"/>
      <c r="AF109" s="893" t="s">
        <v>410</v>
      </c>
      <c r="AG109" s="894"/>
      <c r="AH109" s="894"/>
      <c r="AI109" s="894"/>
      <c r="AJ109" s="895"/>
      <c r="AK109" s="893" t="s">
        <v>294</v>
      </c>
      <c r="AL109" s="894"/>
      <c r="AM109" s="894"/>
      <c r="AN109" s="894"/>
      <c r="AO109" s="895"/>
      <c r="AP109" s="893" t="s">
        <v>411</v>
      </c>
      <c r="AQ109" s="894"/>
      <c r="AR109" s="894"/>
      <c r="AS109" s="894"/>
      <c r="AT109" s="896"/>
      <c r="AU109" s="913" t="s">
        <v>408</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409</v>
      </c>
      <c r="BR109" s="894"/>
      <c r="BS109" s="894"/>
      <c r="BT109" s="894"/>
      <c r="BU109" s="895"/>
      <c r="BV109" s="893" t="s">
        <v>410</v>
      </c>
      <c r="BW109" s="894"/>
      <c r="BX109" s="894"/>
      <c r="BY109" s="894"/>
      <c r="BZ109" s="895"/>
      <c r="CA109" s="893" t="s">
        <v>294</v>
      </c>
      <c r="CB109" s="894"/>
      <c r="CC109" s="894"/>
      <c r="CD109" s="894"/>
      <c r="CE109" s="895"/>
      <c r="CF109" s="914" t="s">
        <v>411</v>
      </c>
      <c r="CG109" s="914"/>
      <c r="CH109" s="914"/>
      <c r="CI109" s="914"/>
      <c r="CJ109" s="914"/>
      <c r="CK109" s="893" t="s">
        <v>412</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409</v>
      </c>
      <c r="DH109" s="894"/>
      <c r="DI109" s="894"/>
      <c r="DJ109" s="894"/>
      <c r="DK109" s="895"/>
      <c r="DL109" s="893" t="s">
        <v>410</v>
      </c>
      <c r="DM109" s="894"/>
      <c r="DN109" s="894"/>
      <c r="DO109" s="894"/>
      <c r="DP109" s="895"/>
      <c r="DQ109" s="893" t="s">
        <v>294</v>
      </c>
      <c r="DR109" s="894"/>
      <c r="DS109" s="894"/>
      <c r="DT109" s="894"/>
      <c r="DU109" s="895"/>
      <c r="DV109" s="893" t="s">
        <v>411</v>
      </c>
      <c r="DW109" s="894"/>
      <c r="DX109" s="894"/>
      <c r="DY109" s="894"/>
      <c r="DZ109" s="896"/>
    </row>
    <row r="110" spans="1:131" s="230" customFormat="1" ht="26.25" customHeight="1" x14ac:dyDescent="0.15">
      <c r="A110" s="897" t="s">
        <v>413</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327421</v>
      </c>
      <c r="AB110" s="901"/>
      <c r="AC110" s="901"/>
      <c r="AD110" s="901"/>
      <c r="AE110" s="902"/>
      <c r="AF110" s="903">
        <v>328915</v>
      </c>
      <c r="AG110" s="901"/>
      <c r="AH110" s="901"/>
      <c r="AI110" s="901"/>
      <c r="AJ110" s="902"/>
      <c r="AK110" s="903">
        <v>344061</v>
      </c>
      <c r="AL110" s="901"/>
      <c r="AM110" s="901"/>
      <c r="AN110" s="901"/>
      <c r="AO110" s="902"/>
      <c r="AP110" s="904">
        <v>11.5</v>
      </c>
      <c r="AQ110" s="905"/>
      <c r="AR110" s="905"/>
      <c r="AS110" s="905"/>
      <c r="AT110" s="906"/>
      <c r="AU110" s="907" t="s">
        <v>69</v>
      </c>
      <c r="AV110" s="908"/>
      <c r="AW110" s="908"/>
      <c r="AX110" s="908"/>
      <c r="AY110" s="908"/>
      <c r="AZ110" s="930" t="s">
        <v>414</v>
      </c>
      <c r="BA110" s="898"/>
      <c r="BB110" s="898"/>
      <c r="BC110" s="898"/>
      <c r="BD110" s="898"/>
      <c r="BE110" s="898"/>
      <c r="BF110" s="898"/>
      <c r="BG110" s="898"/>
      <c r="BH110" s="898"/>
      <c r="BI110" s="898"/>
      <c r="BJ110" s="898"/>
      <c r="BK110" s="898"/>
      <c r="BL110" s="898"/>
      <c r="BM110" s="898"/>
      <c r="BN110" s="898"/>
      <c r="BO110" s="898"/>
      <c r="BP110" s="899"/>
      <c r="BQ110" s="931">
        <v>3737340</v>
      </c>
      <c r="BR110" s="932"/>
      <c r="BS110" s="932"/>
      <c r="BT110" s="932"/>
      <c r="BU110" s="932"/>
      <c r="BV110" s="932">
        <v>4179306</v>
      </c>
      <c r="BW110" s="932"/>
      <c r="BX110" s="932"/>
      <c r="BY110" s="932"/>
      <c r="BZ110" s="932"/>
      <c r="CA110" s="932">
        <v>5135512</v>
      </c>
      <c r="CB110" s="932"/>
      <c r="CC110" s="932"/>
      <c r="CD110" s="932"/>
      <c r="CE110" s="932"/>
      <c r="CF110" s="945">
        <v>171.8</v>
      </c>
      <c r="CG110" s="946"/>
      <c r="CH110" s="946"/>
      <c r="CI110" s="946"/>
      <c r="CJ110" s="946"/>
      <c r="CK110" s="947" t="s">
        <v>415</v>
      </c>
      <c r="CL110" s="948"/>
      <c r="CM110" s="930" t="s">
        <v>416</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417</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418</v>
      </c>
      <c r="BA111" s="924"/>
      <c r="BB111" s="924"/>
      <c r="BC111" s="924"/>
      <c r="BD111" s="924"/>
      <c r="BE111" s="924"/>
      <c r="BF111" s="924"/>
      <c r="BG111" s="924"/>
      <c r="BH111" s="924"/>
      <c r="BI111" s="924"/>
      <c r="BJ111" s="924"/>
      <c r="BK111" s="924"/>
      <c r="BL111" s="924"/>
      <c r="BM111" s="924"/>
      <c r="BN111" s="924"/>
      <c r="BO111" s="924"/>
      <c r="BP111" s="925"/>
      <c r="BQ111" s="926">
        <v>1522</v>
      </c>
      <c r="BR111" s="927"/>
      <c r="BS111" s="927"/>
      <c r="BT111" s="927"/>
      <c r="BU111" s="927"/>
      <c r="BV111" s="927">
        <v>476</v>
      </c>
      <c r="BW111" s="927"/>
      <c r="BX111" s="927"/>
      <c r="BY111" s="927"/>
      <c r="BZ111" s="927"/>
      <c r="CA111" s="927" t="s">
        <v>122</v>
      </c>
      <c r="CB111" s="927"/>
      <c r="CC111" s="927"/>
      <c r="CD111" s="927"/>
      <c r="CE111" s="927"/>
      <c r="CF111" s="921" t="s">
        <v>122</v>
      </c>
      <c r="CG111" s="922"/>
      <c r="CH111" s="922"/>
      <c r="CI111" s="922"/>
      <c r="CJ111" s="922"/>
      <c r="CK111" s="949"/>
      <c r="CL111" s="950"/>
      <c r="CM111" s="923" t="s">
        <v>419</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420</v>
      </c>
      <c r="B112" s="954"/>
      <c r="C112" s="924" t="s">
        <v>421</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422</v>
      </c>
      <c r="BA112" s="924"/>
      <c r="BB112" s="924"/>
      <c r="BC112" s="924"/>
      <c r="BD112" s="924"/>
      <c r="BE112" s="924"/>
      <c r="BF112" s="924"/>
      <c r="BG112" s="924"/>
      <c r="BH112" s="924"/>
      <c r="BI112" s="924"/>
      <c r="BJ112" s="924"/>
      <c r="BK112" s="924"/>
      <c r="BL112" s="924"/>
      <c r="BM112" s="924"/>
      <c r="BN112" s="924"/>
      <c r="BO112" s="924"/>
      <c r="BP112" s="925"/>
      <c r="BQ112" s="926">
        <v>1326478</v>
      </c>
      <c r="BR112" s="927"/>
      <c r="BS112" s="927"/>
      <c r="BT112" s="927"/>
      <c r="BU112" s="927"/>
      <c r="BV112" s="927">
        <v>1193575</v>
      </c>
      <c r="BW112" s="927"/>
      <c r="BX112" s="927"/>
      <c r="BY112" s="927"/>
      <c r="BZ112" s="927"/>
      <c r="CA112" s="927">
        <v>1077581</v>
      </c>
      <c r="CB112" s="927"/>
      <c r="CC112" s="927"/>
      <c r="CD112" s="927"/>
      <c r="CE112" s="927"/>
      <c r="CF112" s="921">
        <v>36</v>
      </c>
      <c r="CG112" s="922"/>
      <c r="CH112" s="922"/>
      <c r="CI112" s="922"/>
      <c r="CJ112" s="922"/>
      <c r="CK112" s="949"/>
      <c r="CL112" s="950"/>
      <c r="CM112" s="923" t="s">
        <v>423</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424</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169685</v>
      </c>
      <c r="AB113" s="939"/>
      <c r="AC113" s="939"/>
      <c r="AD113" s="939"/>
      <c r="AE113" s="940"/>
      <c r="AF113" s="941">
        <v>172039</v>
      </c>
      <c r="AG113" s="939"/>
      <c r="AH113" s="939"/>
      <c r="AI113" s="939"/>
      <c r="AJ113" s="940"/>
      <c r="AK113" s="941">
        <v>166438</v>
      </c>
      <c r="AL113" s="939"/>
      <c r="AM113" s="939"/>
      <c r="AN113" s="939"/>
      <c r="AO113" s="940"/>
      <c r="AP113" s="942">
        <v>5.6</v>
      </c>
      <c r="AQ113" s="943"/>
      <c r="AR113" s="943"/>
      <c r="AS113" s="943"/>
      <c r="AT113" s="944"/>
      <c r="AU113" s="909"/>
      <c r="AV113" s="910"/>
      <c r="AW113" s="910"/>
      <c r="AX113" s="910"/>
      <c r="AY113" s="910"/>
      <c r="AZ113" s="923" t="s">
        <v>425</v>
      </c>
      <c r="BA113" s="924"/>
      <c r="BB113" s="924"/>
      <c r="BC113" s="924"/>
      <c r="BD113" s="924"/>
      <c r="BE113" s="924"/>
      <c r="BF113" s="924"/>
      <c r="BG113" s="924"/>
      <c r="BH113" s="924"/>
      <c r="BI113" s="924"/>
      <c r="BJ113" s="924"/>
      <c r="BK113" s="924"/>
      <c r="BL113" s="924"/>
      <c r="BM113" s="924"/>
      <c r="BN113" s="924"/>
      <c r="BO113" s="924"/>
      <c r="BP113" s="925"/>
      <c r="BQ113" s="926">
        <v>194355</v>
      </c>
      <c r="BR113" s="927"/>
      <c r="BS113" s="927"/>
      <c r="BT113" s="927"/>
      <c r="BU113" s="927"/>
      <c r="BV113" s="927">
        <v>181206</v>
      </c>
      <c r="BW113" s="927"/>
      <c r="BX113" s="927"/>
      <c r="BY113" s="927"/>
      <c r="BZ113" s="927"/>
      <c r="CA113" s="927">
        <v>165761</v>
      </c>
      <c r="CB113" s="927"/>
      <c r="CC113" s="927"/>
      <c r="CD113" s="927"/>
      <c r="CE113" s="927"/>
      <c r="CF113" s="921">
        <v>5.5</v>
      </c>
      <c r="CG113" s="922"/>
      <c r="CH113" s="922"/>
      <c r="CI113" s="922"/>
      <c r="CJ113" s="922"/>
      <c r="CK113" s="949"/>
      <c r="CL113" s="950"/>
      <c r="CM113" s="923" t="s">
        <v>426</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427</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24537</v>
      </c>
      <c r="AB114" s="960"/>
      <c r="AC114" s="960"/>
      <c r="AD114" s="960"/>
      <c r="AE114" s="961"/>
      <c r="AF114" s="962">
        <v>25067</v>
      </c>
      <c r="AG114" s="960"/>
      <c r="AH114" s="960"/>
      <c r="AI114" s="960"/>
      <c r="AJ114" s="961"/>
      <c r="AK114" s="962">
        <v>26964</v>
      </c>
      <c r="AL114" s="960"/>
      <c r="AM114" s="960"/>
      <c r="AN114" s="960"/>
      <c r="AO114" s="961"/>
      <c r="AP114" s="963">
        <v>0.9</v>
      </c>
      <c r="AQ114" s="964"/>
      <c r="AR114" s="964"/>
      <c r="AS114" s="964"/>
      <c r="AT114" s="965"/>
      <c r="AU114" s="909"/>
      <c r="AV114" s="910"/>
      <c r="AW114" s="910"/>
      <c r="AX114" s="910"/>
      <c r="AY114" s="910"/>
      <c r="AZ114" s="923" t="s">
        <v>428</v>
      </c>
      <c r="BA114" s="924"/>
      <c r="BB114" s="924"/>
      <c r="BC114" s="924"/>
      <c r="BD114" s="924"/>
      <c r="BE114" s="924"/>
      <c r="BF114" s="924"/>
      <c r="BG114" s="924"/>
      <c r="BH114" s="924"/>
      <c r="BI114" s="924"/>
      <c r="BJ114" s="924"/>
      <c r="BK114" s="924"/>
      <c r="BL114" s="924"/>
      <c r="BM114" s="924"/>
      <c r="BN114" s="924"/>
      <c r="BO114" s="924"/>
      <c r="BP114" s="925"/>
      <c r="BQ114" s="926">
        <v>960021</v>
      </c>
      <c r="BR114" s="927"/>
      <c r="BS114" s="927"/>
      <c r="BT114" s="927"/>
      <c r="BU114" s="927"/>
      <c r="BV114" s="927">
        <v>935793</v>
      </c>
      <c r="BW114" s="927"/>
      <c r="BX114" s="927"/>
      <c r="BY114" s="927"/>
      <c r="BZ114" s="927"/>
      <c r="CA114" s="927">
        <v>925906</v>
      </c>
      <c r="CB114" s="927"/>
      <c r="CC114" s="927"/>
      <c r="CD114" s="927"/>
      <c r="CE114" s="927"/>
      <c r="CF114" s="921">
        <v>31</v>
      </c>
      <c r="CG114" s="922"/>
      <c r="CH114" s="922"/>
      <c r="CI114" s="922"/>
      <c r="CJ114" s="922"/>
      <c r="CK114" s="949"/>
      <c r="CL114" s="950"/>
      <c r="CM114" s="923" t="s">
        <v>429</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430</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1744</v>
      </c>
      <c r="AB115" s="939"/>
      <c r="AC115" s="939"/>
      <c r="AD115" s="939"/>
      <c r="AE115" s="940"/>
      <c r="AF115" s="941">
        <v>1072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431</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v>5713</v>
      </c>
      <c r="CB115" s="927"/>
      <c r="CC115" s="927"/>
      <c r="CD115" s="927"/>
      <c r="CE115" s="927"/>
      <c r="CF115" s="921">
        <v>0.2</v>
      </c>
      <c r="CG115" s="922"/>
      <c r="CH115" s="922"/>
      <c r="CI115" s="922"/>
      <c r="CJ115" s="922"/>
      <c r="CK115" s="949"/>
      <c r="CL115" s="950"/>
      <c r="CM115" s="923" t="s">
        <v>432</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434</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435</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436</v>
      </c>
      <c r="Z117" s="895"/>
      <c r="AA117" s="979">
        <v>523387</v>
      </c>
      <c r="AB117" s="980"/>
      <c r="AC117" s="980"/>
      <c r="AD117" s="980"/>
      <c r="AE117" s="981"/>
      <c r="AF117" s="982">
        <v>527093</v>
      </c>
      <c r="AG117" s="980"/>
      <c r="AH117" s="980"/>
      <c r="AI117" s="980"/>
      <c r="AJ117" s="981"/>
      <c r="AK117" s="982">
        <v>537463</v>
      </c>
      <c r="AL117" s="980"/>
      <c r="AM117" s="980"/>
      <c r="AN117" s="980"/>
      <c r="AO117" s="981"/>
      <c r="AP117" s="983"/>
      <c r="AQ117" s="984"/>
      <c r="AR117" s="984"/>
      <c r="AS117" s="984"/>
      <c r="AT117" s="985"/>
      <c r="AU117" s="909"/>
      <c r="AV117" s="910"/>
      <c r="AW117" s="910"/>
      <c r="AX117" s="910"/>
      <c r="AY117" s="910"/>
      <c r="AZ117" s="975" t="s">
        <v>437</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438</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412</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409</v>
      </c>
      <c r="AB118" s="894"/>
      <c r="AC118" s="894"/>
      <c r="AD118" s="894"/>
      <c r="AE118" s="895"/>
      <c r="AF118" s="893" t="s">
        <v>410</v>
      </c>
      <c r="AG118" s="894"/>
      <c r="AH118" s="894"/>
      <c r="AI118" s="894"/>
      <c r="AJ118" s="895"/>
      <c r="AK118" s="893" t="s">
        <v>294</v>
      </c>
      <c r="AL118" s="894"/>
      <c r="AM118" s="894"/>
      <c r="AN118" s="894"/>
      <c r="AO118" s="895"/>
      <c r="AP118" s="971" t="s">
        <v>411</v>
      </c>
      <c r="AQ118" s="972"/>
      <c r="AR118" s="972"/>
      <c r="AS118" s="972"/>
      <c r="AT118" s="973"/>
      <c r="AU118" s="909"/>
      <c r="AV118" s="910"/>
      <c r="AW118" s="910"/>
      <c r="AX118" s="910"/>
      <c r="AY118" s="910"/>
      <c r="AZ118" s="974" t="s">
        <v>439</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440</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415</v>
      </c>
      <c r="B119" s="948"/>
      <c r="C119" s="930" t="s">
        <v>416</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441</v>
      </c>
      <c r="BP119" s="1006"/>
      <c r="BQ119" s="1000">
        <v>6219716</v>
      </c>
      <c r="BR119" s="1001"/>
      <c r="BS119" s="1001"/>
      <c r="BT119" s="1001"/>
      <c r="BU119" s="1001"/>
      <c r="BV119" s="1001">
        <v>6490356</v>
      </c>
      <c r="BW119" s="1001"/>
      <c r="BX119" s="1001"/>
      <c r="BY119" s="1001"/>
      <c r="BZ119" s="1001"/>
      <c r="CA119" s="1001">
        <v>7310473</v>
      </c>
      <c r="CB119" s="1001"/>
      <c r="CC119" s="1001"/>
      <c r="CD119" s="1001"/>
      <c r="CE119" s="1001"/>
      <c r="CF119" s="1002"/>
      <c r="CG119" s="1003"/>
      <c r="CH119" s="1003"/>
      <c r="CI119" s="1003"/>
      <c r="CJ119" s="1004"/>
      <c r="CK119" s="951"/>
      <c r="CL119" s="952"/>
      <c r="CM119" s="974" t="s">
        <v>442</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1522</v>
      </c>
      <c r="DH119" s="987"/>
      <c r="DI119" s="987"/>
      <c r="DJ119" s="987"/>
      <c r="DK119" s="988"/>
      <c r="DL119" s="986">
        <v>476</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8"/>
      <c r="B120" s="950"/>
      <c r="C120" s="923" t="s">
        <v>419</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443</v>
      </c>
      <c r="AV120" s="993"/>
      <c r="AW120" s="993"/>
      <c r="AX120" s="993"/>
      <c r="AY120" s="994"/>
      <c r="AZ120" s="930" t="s">
        <v>444</v>
      </c>
      <c r="BA120" s="898"/>
      <c r="BB120" s="898"/>
      <c r="BC120" s="898"/>
      <c r="BD120" s="898"/>
      <c r="BE120" s="898"/>
      <c r="BF120" s="898"/>
      <c r="BG120" s="898"/>
      <c r="BH120" s="898"/>
      <c r="BI120" s="898"/>
      <c r="BJ120" s="898"/>
      <c r="BK120" s="898"/>
      <c r="BL120" s="898"/>
      <c r="BM120" s="898"/>
      <c r="BN120" s="898"/>
      <c r="BO120" s="898"/>
      <c r="BP120" s="899"/>
      <c r="BQ120" s="931">
        <v>3568884</v>
      </c>
      <c r="BR120" s="932"/>
      <c r="BS120" s="932"/>
      <c r="BT120" s="932"/>
      <c r="BU120" s="932"/>
      <c r="BV120" s="932">
        <v>3852558</v>
      </c>
      <c r="BW120" s="932"/>
      <c r="BX120" s="932"/>
      <c r="BY120" s="932"/>
      <c r="BZ120" s="932"/>
      <c r="CA120" s="932">
        <v>4110125</v>
      </c>
      <c r="CB120" s="932"/>
      <c r="CC120" s="932"/>
      <c r="CD120" s="932"/>
      <c r="CE120" s="932"/>
      <c r="CF120" s="945">
        <v>137.5</v>
      </c>
      <c r="CG120" s="946"/>
      <c r="CH120" s="946"/>
      <c r="CI120" s="946"/>
      <c r="CJ120" s="946"/>
      <c r="CK120" s="1007" t="s">
        <v>445</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t="s">
        <v>122</v>
      </c>
      <c r="DH120" s="932"/>
      <c r="DI120" s="932"/>
      <c r="DJ120" s="932"/>
      <c r="DK120" s="932"/>
      <c r="DL120" s="932" t="s">
        <v>122</v>
      </c>
      <c r="DM120" s="932"/>
      <c r="DN120" s="932"/>
      <c r="DO120" s="932"/>
      <c r="DP120" s="932"/>
      <c r="DQ120" s="932">
        <v>1067750</v>
      </c>
      <c r="DR120" s="932"/>
      <c r="DS120" s="932"/>
      <c r="DT120" s="932"/>
      <c r="DU120" s="932"/>
      <c r="DV120" s="933">
        <v>35.700000000000003</v>
      </c>
      <c r="DW120" s="933"/>
      <c r="DX120" s="933"/>
      <c r="DY120" s="933"/>
      <c r="DZ120" s="934"/>
    </row>
    <row r="121" spans="1:130" s="230" customFormat="1" ht="26.25" customHeight="1" x14ac:dyDescent="0.15">
      <c r="A121" s="1058"/>
      <c r="B121" s="950"/>
      <c r="C121" s="975" t="s">
        <v>446</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447</v>
      </c>
      <c r="BA121" s="924"/>
      <c r="BB121" s="924"/>
      <c r="BC121" s="924"/>
      <c r="BD121" s="924"/>
      <c r="BE121" s="924"/>
      <c r="BF121" s="924"/>
      <c r="BG121" s="924"/>
      <c r="BH121" s="924"/>
      <c r="BI121" s="924"/>
      <c r="BJ121" s="924"/>
      <c r="BK121" s="924"/>
      <c r="BL121" s="924"/>
      <c r="BM121" s="924"/>
      <c r="BN121" s="924"/>
      <c r="BO121" s="924"/>
      <c r="BP121" s="925"/>
      <c r="BQ121" s="926">
        <v>41434</v>
      </c>
      <c r="BR121" s="927"/>
      <c r="BS121" s="927"/>
      <c r="BT121" s="927"/>
      <c r="BU121" s="927"/>
      <c r="BV121" s="927">
        <v>35474</v>
      </c>
      <c r="BW121" s="927"/>
      <c r="BX121" s="927"/>
      <c r="BY121" s="927"/>
      <c r="BZ121" s="927"/>
      <c r="CA121" s="927">
        <v>20005</v>
      </c>
      <c r="CB121" s="927"/>
      <c r="CC121" s="927"/>
      <c r="CD121" s="927"/>
      <c r="CE121" s="927"/>
      <c r="CF121" s="921">
        <v>0.7</v>
      </c>
      <c r="CG121" s="922"/>
      <c r="CH121" s="922"/>
      <c r="CI121" s="922"/>
      <c r="CJ121" s="922"/>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26">
        <v>18690</v>
      </c>
      <c r="DH121" s="927"/>
      <c r="DI121" s="927"/>
      <c r="DJ121" s="927"/>
      <c r="DK121" s="927"/>
      <c r="DL121" s="927">
        <v>15621</v>
      </c>
      <c r="DM121" s="927"/>
      <c r="DN121" s="927"/>
      <c r="DO121" s="927"/>
      <c r="DP121" s="927"/>
      <c r="DQ121" s="927">
        <v>9831</v>
      </c>
      <c r="DR121" s="927"/>
      <c r="DS121" s="927"/>
      <c r="DT121" s="927"/>
      <c r="DU121" s="927"/>
      <c r="DV121" s="928">
        <v>0.3</v>
      </c>
      <c r="DW121" s="928"/>
      <c r="DX121" s="928"/>
      <c r="DY121" s="928"/>
      <c r="DZ121" s="929"/>
    </row>
    <row r="122" spans="1:130" s="230" customFormat="1" ht="26.25" customHeight="1" x14ac:dyDescent="0.15">
      <c r="A122" s="1058"/>
      <c r="B122" s="950"/>
      <c r="C122" s="923" t="s">
        <v>429</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448</v>
      </c>
      <c r="BA122" s="966"/>
      <c r="BB122" s="966"/>
      <c r="BC122" s="966"/>
      <c r="BD122" s="966"/>
      <c r="BE122" s="966"/>
      <c r="BF122" s="966"/>
      <c r="BG122" s="966"/>
      <c r="BH122" s="966"/>
      <c r="BI122" s="966"/>
      <c r="BJ122" s="966"/>
      <c r="BK122" s="966"/>
      <c r="BL122" s="966"/>
      <c r="BM122" s="966"/>
      <c r="BN122" s="966"/>
      <c r="BO122" s="966"/>
      <c r="BP122" s="967"/>
      <c r="BQ122" s="1000">
        <v>3464468</v>
      </c>
      <c r="BR122" s="1001"/>
      <c r="BS122" s="1001"/>
      <c r="BT122" s="1001"/>
      <c r="BU122" s="1001"/>
      <c r="BV122" s="1001">
        <v>3653085</v>
      </c>
      <c r="BW122" s="1001"/>
      <c r="BX122" s="1001"/>
      <c r="BY122" s="1001"/>
      <c r="BZ122" s="1001"/>
      <c r="CA122" s="1001">
        <v>4243853</v>
      </c>
      <c r="CB122" s="1001"/>
      <c r="CC122" s="1001"/>
      <c r="CD122" s="1001"/>
      <c r="CE122" s="1001"/>
      <c r="CF122" s="1018">
        <v>141.9</v>
      </c>
      <c r="CG122" s="1019"/>
      <c r="CH122" s="1019"/>
      <c r="CI122" s="1019"/>
      <c r="CJ122" s="1019"/>
      <c r="CK122" s="1010"/>
      <c r="CL122" s="1011"/>
      <c r="CM122" s="1011"/>
      <c r="CN122" s="1011"/>
      <c r="CO122" s="1012"/>
      <c r="CP122" s="1020" t="s">
        <v>391</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8"/>
      <c r="B123" s="950"/>
      <c r="C123" s="923" t="s">
        <v>435</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449</v>
      </c>
      <c r="BP123" s="1006"/>
      <c r="BQ123" s="1064">
        <v>7074786</v>
      </c>
      <c r="BR123" s="1065"/>
      <c r="BS123" s="1065"/>
      <c r="BT123" s="1065"/>
      <c r="BU123" s="1065"/>
      <c r="BV123" s="1065">
        <v>7541117</v>
      </c>
      <c r="BW123" s="1065"/>
      <c r="BX123" s="1065"/>
      <c r="BY123" s="1065"/>
      <c r="BZ123" s="1065"/>
      <c r="CA123" s="1065">
        <v>8373983</v>
      </c>
      <c r="CB123" s="1065"/>
      <c r="CC123" s="1065"/>
      <c r="CD123" s="1065"/>
      <c r="CE123" s="1065"/>
      <c r="CF123" s="1002"/>
      <c r="CG123" s="1003"/>
      <c r="CH123" s="1003"/>
      <c r="CI123" s="1003"/>
      <c r="CJ123" s="1004"/>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8"/>
      <c r="B124" s="950"/>
      <c r="C124" s="923" t="s">
        <v>438</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v>1307788</v>
      </c>
      <c r="DH124" s="987"/>
      <c r="DI124" s="987"/>
      <c r="DJ124" s="987"/>
      <c r="DK124" s="988"/>
      <c r="DL124" s="986">
        <v>1177954</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440</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452</v>
      </c>
      <c r="CL125" s="1008"/>
      <c r="CM125" s="1008"/>
      <c r="CN125" s="1008"/>
      <c r="CO125" s="1009"/>
      <c r="CP125" s="930" t="s">
        <v>453</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1744</v>
      </c>
      <c r="AB126" s="960"/>
      <c r="AC126" s="960"/>
      <c r="AD126" s="960"/>
      <c r="AE126" s="961"/>
      <c r="AF126" s="962">
        <v>1072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454</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455</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460</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5236</v>
      </c>
      <c r="AB128" s="1047"/>
      <c r="AC128" s="1047"/>
      <c r="AD128" s="1047"/>
      <c r="AE128" s="1048"/>
      <c r="AF128" s="1049">
        <v>5133</v>
      </c>
      <c r="AG128" s="1047"/>
      <c r="AH128" s="1047"/>
      <c r="AI128" s="1047"/>
      <c r="AJ128" s="1048"/>
      <c r="AK128" s="1049">
        <v>7692</v>
      </c>
      <c r="AL128" s="1047"/>
      <c r="AM128" s="1047"/>
      <c r="AN128" s="1047"/>
      <c r="AO128" s="1048"/>
      <c r="AP128" s="1050"/>
      <c r="AQ128" s="1051"/>
      <c r="AR128" s="1051"/>
      <c r="AS128" s="1051"/>
      <c r="AT128" s="1052"/>
      <c r="AU128" s="232"/>
      <c r="AV128" s="232"/>
      <c r="AW128" s="232"/>
      <c r="AX128" s="897" t="s">
        <v>463</v>
      </c>
      <c r="AY128" s="898"/>
      <c r="AZ128" s="898"/>
      <c r="BA128" s="898"/>
      <c r="BB128" s="898"/>
      <c r="BC128" s="898"/>
      <c r="BD128" s="898"/>
      <c r="BE128" s="899"/>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464</v>
      </c>
      <c r="CQ128" s="727"/>
      <c r="CR128" s="727"/>
      <c r="CS128" s="727"/>
      <c r="CT128" s="727"/>
      <c r="CU128" s="727"/>
      <c r="CV128" s="727"/>
      <c r="CW128" s="727"/>
      <c r="CX128" s="727"/>
      <c r="CY128" s="727"/>
      <c r="CZ128" s="727"/>
      <c r="DA128" s="727"/>
      <c r="DB128" s="727"/>
      <c r="DC128" s="727"/>
      <c r="DD128" s="727"/>
      <c r="DE128" s="727"/>
      <c r="DF128" s="1037"/>
      <c r="DG128" s="1038" t="s">
        <v>122</v>
      </c>
      <c r="DH128" s="1039"/>
      <c r="DI128" s="1039"/>
      <c r="DJ128" s="1039"/>
      <c r="DK128" s="1039"/>
      <c r="DL128" s="1039" t="s">
        <v>122</v>
      </c>
      <c r="DM128" s="1039"/>
      <c r="DN128" s="1039"/>
      <c r="DO128" s="1039"/>
      <c r="DP128" s="1039"/>
      <c r="DQ128" s="1039">
        <v>5713</v>
      </c>
      <c r="DR128" s="1039"/>
      <c r="DS128" s="1039"/>
      <c r="DT128" s="1039"/>
      <c r="DU128" s="1039"/>
      <c r="DV128" s="1040">
        <v>0.2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465</v>
      </c>
      <c r="X129" s="1072"/>
      <c r="Y129" s="1072"/>
      <c r="Z129" s="1073"/>
      <c r="AA129" s="959">
        <v>3346093</v>
      </c>
      <c r="AB129" s="960"/>
      <c r="AC129" s="960"/>
      <c r="AD129" s="960"/>
      <c r="AE129" s="961"/>
      <c r="AF129" s="962">
        <v>3255507</v>
      </c>
      <c r="AG129" s="960"/>
      <c r="AH129" s="960"/>
      <c r="AI129" s="960"/>
      <c r="AJ129" s="961"/>
      <c r="AK129" s="962">
        <v>3288363</v>
      </c>
      <c r="AL129" s="960"/>
      <c r="AM129" s="960"/>
      <c r="AN129" s="960"/>
      <c r="AO129" s="961"/>
      <c r="AP129" s="1074"/>
      <c r="AQ129" s="1075"/>
      <c r="AR129" s="1075"/>
      <c r="AS129" s="1075"/>
      <c r="AT129" s="1076"/>
      <c r="AU129" s="233"/>
      <c r="AV129" s="233"/>
      <c r="AW129" s="233"/>
      <c r="AX129" s="1066" t="s">
        <v>466</v>
      </c>
      <c r="AY129" s="924"/>
      <c r="AZ129" s="924"/>
      <c r="BA129" s="924"/>
      <c r="BB129" s="924"/>
      <c r="BC129" s="924"/>
      <c r="BD129" s="924"/>
      <c r="BE129" s="925"/>
      <c r="BF129" s="1067" t="s">
        <v>122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467</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468</v>
      </c>
      <c r="X130" s="1072"/>
      <c r="Y130" s="1072"/>
      <c r="Z130" s="1073"/>
      <c r="AA130" s="959">
        <v>335940</v>
      </c>
      <c r="AB130" s="960"/>
      <c r="AC130" s="960"/>
      <c r="AD130" s="960"/>
      <c r="AE130" s="961"/>
      <c r="AF130" s="962">
        <v>320695</v>
      </c>
      <c r="AG130" s="960"/>
      <c r="AH130" s="960"/>
      <c r="AI130" s="960"/>
      <c r="AJ130" s="961"/>
      <c r="AK130" s="962">
        <v>298413</v>
      </c>
      <c r="AL130" s="960"/>
      <c r="AM130" s="960"/>
      <c r="AN130" s="960"/>
      <c r="AO130" s="961"/>
      <c r="AP130" s="1074"/>
      <c r="AQ130" s="1075"/>
      <c r="AR130" s="1075"/>
      <c r="AS130" s="1075"/>
      <c r="AT130" s="1076"/>
      <c r="AU130" s="233"/>
      <c r="AV130" s="233"/>
      <c r="AW130" s="233"/>
      <c r="AX130" s="1066" t="s">
        <v>469</v>
      </c>
      <c r="AY130" s="924"/>
      <c r="AZ130" s="924"/>
      <c r="BA130" s="924"/>
      <c r="BB130" s="924"/>
      <c r="BC130" s="924"/>
      <c r="BD130" s="924"/>
      <c r="BE130" s="925"/>
      <c r="BF130" s="1102">
        <v>6.8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470</v>
      </c>
      <c r="X131" s="1109"/>
      <c r="Y131" s="1109"/>
      <c r="Z131" s="1110"/>
      <c r="AA131" s="1005">
        <v>3010153</v>
      </c>
      <c r="AB131" s="987"/>
      <c r="AC131" s="987"/>
      <c r="AD131" s="987"/>
      <c r="AE131" s="988"/>
      <c r="AF131" s="986">
        <v>2934812</v>
      </c>
      <c r="AG131" s="987"/>
      <c r="AH131" s="987"/>
      <c r="AI131" s="987"/>
      <c r="AJ131" s="988"/>
      <c r="AK131" s="986">
        <v>2989950</v>
      </c>
      <c r="AL131" s="987"/>
      <c r="AM131" s="987"/>
      <c r="AN131" s="987"/>
      <c r="AO131" s="988"/>
      <c r="AP131" s="1111"/>
      <c r="AQ131" s="1112"/>
      <c r="AR131" s="1112"/>
      <c r="AS131" s="1112"/>
      <c r="AT131" s="1113"/>
      <c r="AU131" s="233"/>
      <c r="AV131" s="233"/>
      <c r="AW131" s="233"/>
      <c r="AX131" s="1084" t="s">
        <v>471</v>
      </c>
      <c r="AY131" s="727"/>
      <c r="AZ131" s="727"/>
      <c r="BA131" s="727"/>
      <c r="BB131" s="727"/>
      <c r="BC131" s="727"/>
      <c r="BD131" s="727"/>
      <c r="BE131" s="1037"/>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473</v>
      </c>
      <c r="W132" s="1095"/>
      <c r="X132" s="1095"/>
      <c r="Y132" s="1095"/>
      <c r="Z132" s="1096"/>
      <c r="AA132" s="1097">
        <v>6.0532139059999999</v>
      </c>
      <c r="AB132" s="1098"/>
      <c r="AC132" s="1098"/>
      <c r="AD132" s="1098"/>
      <c r="AE132" s="1099"/>
      <c r="AF132" s="1100">
        <v>6.8578498379999999</v>
      </c>
      <c r="AG132" s="1098"/>
      <c r="AH132" s="1098"/>
      <c r="AI132" s="1098"/>
      <c r="AJ132" s="1099"/>
      <c r="AK132" s="1100">
        <v>7.7378551480000004</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474</v>
      </c>
      <c r="W133" s="1078"/>
      <c r="X133" s="1078"/>
      <c r="Y133" s="1078"/>
      <c r="Z133" s="1079"/>
      <c r="AA133" s="1080">
        <v>6.3</v>
      </c>
      <c r="AB133" s="1081"/>
      <c r="AC133" s="1081"/>
      <c r="AD133" s="1081"/>
      <c r="AE133" s="1082"/>
      <c r="AF133" s="1080">
        <v>6.4</v>
      </c>
      <c r="AG133" s="1081"/>
      <c r="AH133" s="1081"/>
      <c r="AI133" s="1081"/>
      <c r="AJ133" s="1082"/>
      <c r="AK133" s="1080">
        <v>6.8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Yd/ZB9rsyCvfuMIh0dm1QPiVLWZmimvONdVZZJk1TOXEsgo3VkXIIKD7Zqd5kIR8Qqb231gQDFLi+Lrobi0xA==" saltValue="F+w0orVvmfAA911BR2mC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6YWCeH/YCjQVqPJ6dSbS1+pzOZqdtKE0SL1pi/wnOjnFdzSUcqhAECWVeOJwip29MzIajKxetzLdW4EtvPLDQ==" saltValue="UVRWt6Cf+hloykhnKU+V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YZmxlRxjT+7/tetHFxjMQw5c/+v5AKXlLkCJ8TapOQhgu1G7RIZUFnoTxevJWsoYqFTIcJHrBYm7gqkz45Gag==" saltValue="ccgqv0RHvwQIyYtw27nl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483</v>
      </c>
      <c r="AL9" s="1118"/>
      <c r="AM9" s="1118"/>
      <c r="AN9" s="1119"/>
      <c r="AO9" s="281">
        <v>1022149</v>
      </c>
      <c r="AP9" s="281">
        <v>128524</v>
      </c>
      <c r="AQ9" s="282">
        <v>143042</v>
      </c>
      <c r="AR9" s="283">
        <v>-10.1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484</v>
      </c>
      <c r="AL10" s="1118"/>
      <c r="AM10" s="1118"/>
      <c r="AN10" s="1119"/>
      <c r="AO10" s="284">
        <v>157739</v>
      </c>
      <c r="AP10" s="284">
        <v>19834</v>
      </c>
      <c r="AQ10" s="285">
        <v>17233</v>
      </c>
      <c r="AR10" s="286">
        <v>15.1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485</v>
      </c>
      <c r="AL11" s="1118"/>
      <c r="AM11" s="1118"/>
      <c r="AN11" s="1119"/>
      <c r="AO11" s="284">
        <v>10359</v>
      </c>
      <c r="AP11" s="284">
        <v>1303</v>
      </c>
      <c r="AQ11" s="285">
        <v>1297</v>
      </c>
      <c r="AR11" s="286">
        <v>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486</v>
      </c>
      <c r="AL12" s="1118"/>
      <c r="AM12" s="1118"/>
      <c r="AN12" s="1119"/>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488</v>
      </c>
      <c r="AL13" s="1118"/>
      <c r="AM13" s="1118"/>
      <c r="AN13" s="1119"/>
      <c r="AO13" s="284">
        <v>78870</v>
      </c>
      <c r="AP13" s="284">
        <v>9917</v>
      </c>
      <c r="AQ13" s="285">
        <v>5542</v>
      </c>
      <c r="AR13" s="286">
        <v>78.900000000000006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489</v>
      </c>
      <c r="AL14" s="1118"/>
      <c r="AM14" s="1118"/>
      <c r="AN14" s="1119"/>
      <c r="AO14" s="284" t="s">
        <v>487</v>
      </c>
      <c r="AP14" s="284" t="s">
        <v>487</v>
      </c>
      <c r="AQ14" s="285">
        <v>2886</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490</v>
      </c>
      <c r="AL15" s="1121"/>
      <c r="AM15" s="1121"/>
      <c r="AN15" s="1122"/>
      <c r="AO15" s="284">
        <v>-60212</v>
      </c>
      <c r="AP15" s="284">
        <v>-7571</v>
      </c>
      <c r="AQ15" s="285">
        <v>-8856</v>
      </c>
      <c r="AR15" s="286">
        <v>-14.5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1208905</v>
      </c>
      <c r="AP16" s="284">
        <v>152006</v>
      </c>
      <c r="AQ16" s="285">
        <v>161143</v>
      </c>
      <c r="AR16" s="286">
        <v>-5.7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495</v>
      </c>
      <c r="AL21" s="1124"/>
      <c r="AM21" s="1124"/>
      <c r="AN21" s="1125"/>
      <c r="AO21" s="297">
        <v>12.95</v>
      </c>
      <c r="AP21" s="298">
        <v>14.02</v>
      </c>
      <c r="AQ21" s="299">
        <v>-1.07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496</v>
      </c>
      <c r="AL22" s="1124"/>
      <c r="AM22" s="1124"/>
      <c r="AN22" s="1125"/>
      <c r="AO22" s="302">
        <v>95.3</v>
      </c>
      <c r="AP22" s="303">
        <v>96.2</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497</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500</v>
      </c>
      <c r="AL32" s="1132"/>
      <c r="AM32" s="1132"/>
      <c r="AN32" s="1133"/>
      <c r="AO32" s="312">
        <v>344061</v>
      </c>
      <c r="AP32" s="312">
        <v>43262</v>
      </c>
      <c r="AQ32" s="313">
        <v>81691</v>
      </c>
      <c r="AR32" s="314">
        <v>-47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501</v>
      </c>
      <c r="AL33" s="1132"/>
      <c r="AM33" s="1132"/>
      <c r="AN33" s="1133"/>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502</v>
      </c>
      <c r="AL34" s="1132"/>
      <c r="AM34" s="1132"/>
      <c r="AN34" s="1133"/>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503</v>
      </c>
      <c r="AL35" s="1132"/>
      <c r="AM35" s="1132"/>
      <c r="AN35" s="1133"/>
      <c r="AO35" s="312">
        <v>166438</v>
      </c>
      <c r="AP35" s="312">
        <v>20928</v>
      </c>
      <c r="AQ35" s="313">
        <v>27672</v>
      </c>
      <c r="AR35" s="314">
        <v>-24.4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504</v>
      </c>
      <c r="AL36" s="1132"/>
      <c r="AM36" s="1132"/>
      <c r="AN36" s="1133"/>
      <c r="AO36" s="312">
        <v>26964</v>
      </c>
      <c r="AP36" s="312">
        <v>3390</v>
      </c>
      <c r="AQ36" s="313">
        <v>4845</v>
      </c>
      <c r="AR36" s="314">
        <v>-30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505</v>
      </c>
      <c r="AL37" s="1132"/>
      <c r="AM37" s="1132"/>
      <c r="AN37" s="1133"/>
      <c r="AO37" s="312" t="s">
        <v>487</v>
      </c>
      <c r="AP37" s="312" t="s">
        <v>487</v>
      </c>
      <c r="AQ37" s="313">
        <v>448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506</v>
      </c>
      <c r="AL38" s="1135"/>
      <c r="AM38" s="1135"/>
      <c r="AN38" s="1136"/>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507</v>
      </c>
      <c r="AL39" s="1135"/>
      <c r="AM39" s="1135"/>
      <c r="AN39" s="1136"/>
      <c r="AO39" s="312">
        <v>-7692</v>
      </c>
      <c r="AP39" s="312">
        <v>-967</v>
      </c>
      <c r="AQ39" s="313">
        <v>-1961</v>
      </c>
      <c r="AR39" s="314">
        <v>-50.7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508</v>
      </c>
      <c r="AL40" s="1132"/>
      <c r="AM40" s="1132"/>
      <c r="AN40" s="1133"/>
      <c r="AO40" s="312">
        <v>-298413</v>
      </c>
      <c r="AP40" s="312">
        <v>-37522</v>
      </c>
      <c r="AQ40" s="313">
        <v>-75713</v>
      </c>
      <c r="AR40" s="314">
        <v>-50.4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231358</v>
      </c>
      <c r="AP41" s="312">
        <v>29091</v>
      </c>
      <c r="AQ41" s="313">
        <v>36985</v>
      </c>
      <c r="AR41" s="314">
        <v>-21.3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478</v>
      </c>
      <c r="AN49" s="1128" t="s">
        <v>511</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344754</v>
      </c>
      <c r="AN51" s="334">
        <v>39382</v>
      </c>
      <c r="AO51" s="335">
        <v>-14.1</v>
      </c>
      <c r="AP51" s="336">
        <v>126262</v>
      </c>
      <c r="AQ51" s="337">
        <v>10</v>
      </c>
      <c r="AR51" s="338">
        <v>-24.1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282547</v>
      </c>
      <c r="AN52" s="342">
        <v>32276</v>
      </c>
      <c r="AO52" s="343">
        <v>1</v>
      </c>
      <c r="AP52" s="344">
        <v>56769</v>
      </c>
      <c r="AQ52" s="345">
        <v>2.1</v>
      </c>
      <c r="AR52" s="346">
        <v>-1.1000000000000001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573192</v>
      </c>
      <c r="AN53" s="334">
        <v>66821</v>
      </c>
      <c r="AO53" s="335">
        <v>69.7</v>
      </c>
      <c r="AP53" s="336">
        <v>126525</v>
      </c>
      <c r="AQ53" s="337">
        <v>0.2</v>
      </c>
      <c r="AR53" s="338">
        <v>69.5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505364</v>
      </c>
      <c r="AN54" s="342">
        <v>58914</v>
      </c>
      <c r="AO54" s="343">
        <v>82.5</v>
      </c>
      <c r="AP54" s="344">
        <v>67052</v>
      </c>
      <c r="AQ54" s="345">
        <v>18.100000000000001</v>
      </c>
      <c r="AR54" s="346">
        <v>64.400000000000006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551810</v>
      </c>
      <c r="AN55" s="334">
        <v>65943</v>
      </c>
      <c r="AO55" s="335">
        <v>-1.3</v>
      </c>
      <c r="AP55" s="336">
        <v>122054</v>
      </c>
      <c r="AQ55" s="337">
        <v>-3.5</v>
      </c>
      <c r="AR55" s="338">
        <v>2.2000000000000002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510531</v>
      </c>
      <c r="AN56" s="342">
        <v>61010</v>
      </c>
      <c r="AO56" s="343">
        <v>3.6</v>
      </c>
      <c r="AP56" s="344">
        <v>68298</v>
      </c>
      <c r="AQ56" s="345">
        <v>1.9</v>
      </c>
      <c r="AR56" s="346">
        <v>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1124895</v>
      </c>
      <c r="AN57" s="334">
        <v>138193</v>
      </c>
      <c r="AO57" s="335">
        <v>109.6</v>
      </c>
      <c r="AP57" s="336">
        <v>111644</v>
      </c>
      <c r="AQ57" s="337">
        <v>-8.5</v>
      </c>
      <c r="AR57" s="338">
        <v>118.1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1057511</v>
      </c>
      <c r="AN58" s="342">
        <v>129915</v>
      </c>
      <c r="AO58" s="343">
        <v>112.9</v>
      </c>
      <c r="AP58" s="344">
        <v>66606</v>
      </c>
      <c r="AQ58" s="345">
        <v>-2.5</v>
      </c>
      <c r="AR58" s="346">
        <v>115.4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1582304</v>
      </c>
      <c r="AN59" s="334">
        <v>198957</v>
      </c>
      <c r="AO59" s="335">
        <v>44</v>
      </c>
      <c r="AP59" s="336">
        <v>127917</v>
      </c>
      <c r="AQ59" s="337">
        <v>14.6</v>
      </c>
      <c r="AR59" s="338">
        <v>29.4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1572309</v>
      </c>
      <c r="AN60" s="342">
        <v>197700</v>
      </c>
      <c r="AO60" s="343">
        <v>52.2</v>
      </c>
      <c r="AP60" s="344">
        <v>69746</v>
      </c>
      <c r="AQ60" s="345">
        <v>4.7</v>
      </c>
      <c r="AR60" s="346">
        <v>47.5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835391</v>
      </c>
      <c r="AN61" s="349">
        <v>101859</v>
      </c>
      <c r="AO61" s="350">
        <v>41.6</v>
      </c>
      <c r="AP61" s="351">
        <v>122880</v>
      </c>
      <c r="AQ61" s="352">
        <v>2.6</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785652</v>
      </c>
      <c r="AN62" s="342">
        <v>95963</v>
      </c>
      <c r="AO62" s="343">
        <v>50.4</v>
      </c>
      <c r="AP62" s="344">
        <v>65694</v>
      </c>
      <c r="AQ62" s="345">
        <v>4.9000000000000004</v>
      </c>
      <c r="AR62" s="346">
        <v>45.5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mU503CbB/bPjqZ4RasW6/rg6XwhisxCKt+WjS97Wwofs06XWxP8LH6DtngTUgYC8f3nhyshktkkieRtx2xLDQ==" saltValue="viiFUrH3eUxHE4fCdhPI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deEXe6rirjF06uUhagN2PsAsTOo4AUNSoUFA1jYA0+xkoWuhr6az/eP9ydVamIdMS93hsDd2hdSaz7laLIKNlQ==" saltValue="vd+xVhbkqpc/6OaZTsRMv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1ZLRbWZqx8qh17/Un+oPokugAO7TAcPo4/ohjBtHutI0Lhg6qQEpQNhdogZeq0g+qNw2GsI/YpR3SsAOowgH9Q==" saltValue="xwt+jxMmlvd8BnFRIaqs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0" t="s">
        <v>3</v>
      </c>
      <c r="D47" s="1140"/>
      <c r="E47" s="1141"/>
      <c r="F47" s="11">
        <v>8.5299999999999994</v>
      </c>
      <c r="G47" s="12">
        <v>8.01</v>
      </c>
      <c r="H47" s="12">
        <v>10.49</v>
      </c>
      <c r="I47" s="12">
        <v>14.47</v>
      </c>
      <c r="J47" s="13">
        <v>14.33</v>
      </c>
    </row>
    <row r="48" spans="2:10" ht="57.75" customHeight="1" x14ac:dyDescent="0.15">
      <c r="B48" s="14"/>
      <c r="C48" s="1142" t="s">
        <v>4</v>
      </c>
      <c r="D48" s="1142"/>
      <c r="E48" s="1143"/>
      <c r="F48" s="15">
        <v>15.05</v>
      </c>
      <c r="G48" s="16">
        <v>11.56</v>
      </c>
      <c r="H48" s="16">
        <v>12.9</v>
      </c>
      <c r="I48" s="16">
        <v>14.99</v>
      </c>
      <c r="J48" s="17">
        <v>11.12</v>
      </c>
    </row>
    <row r="49" spans="2:10" ht="57.75" customHeight="1" thickBot="1" x14ac:dyDescent="0.2">
      <c r="B49" s="18"/>
      <c r="C49" s="1144" t="s">
        <v>5</v>
      </c>
      <c r="D49" s="1144"/>
      <c r="E49" s="1145"/>
      <c r="F49" s="19">
        <v>5.08</v>
      </c>
      <c r="G49" s="20" t="s">
        <v>530</v>
      </c>
      <c r="H49" s="20">
        <v>5.0599999999999996</v>
      </c>
      <c r="I49" s="20">
        <v>5.41</v>
      </c>
      <c r="J49" s="21" t="s">
        <v>531</v>
      </c>
    </row>
    <row r="50" spans="2:10" x14ac:dyDescent="0.15"/>
  </sheetData>
  <sheetProtection algorithmName="SHA-512" hashValue="AB0K8eCfA6Yzj35OQ3boFBsCRelMuJNViPTj9QUB5KrPk8qcdHO2SuBtSfe6XuUBUkYDHcp8NLa7l9uOIsv/bw==" saltValue="Y6HEGzw3RUq77Ru+kqA1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2" t="s">
        <v>532</v>
      </c>
      <c r="D34" s="1152"/>
      <c r="E34" s="1153"/>
      <c r="F34" s="32">
        <v>15.04</v>
      </c>
      <c r="G34" s="33">
        <v>11.56</v>
      </c>
      <c r="H34" s="33">
        <v>12.9</v>
      </c>
      <c r="I34" s="33">
        <v>14.98</v>
      </c>
      <c r="J34" s="34">
        <v>11.11</v>
      </c>
      <c r="K34" s="22"/>
      <c r="L34" s="22"/>
      <c r="M34" s="22"/>
      <c r="N34" s="22"/>
      <c r="O34" s="22"/>
      <c r="P34" s="22"/>
    </row>
    <row r="35" spans="1:16" ht="39" customHeight="1" x14ac:dyDescent="0.15">
      <c r="A35" s="22"/>
      <c r="B35" s="35"/>
      <c r="C35" s="1146" t="s">
        <v>533</v>
      </c>
      <c r="D35" s="1147"/>
      <c r="E35" s="1148"/>
      <c r="F35" s="36">
        <v>7.4</v>
      </c>
      <c r="G35" s="37">
        <v>6.92</v>
      </c>
      <c r="H35" s="37">
        <v>6.05</v>
      </c>
      <c r="I35" s="37">
        <v>6.12</v>
      </c>
      <c r="J35" s="38">
        <v>5.28</v>
      </c>
      <c r="K35" s="22"/>
      <c r="L35" s="22"/>
      <c r="M35" s="22"/>
      <c r="N35" s="22"/>
      <c r="O35" s="22"/>
      <c r="P35" s="22"/>
    </row>
    <row r="36" spans="1:16" ht="39" customHeight="1" x14ac:dyDescent="0.15">
      <c r="A36" s="22"/>
      <c r="B36" s="35"/>
      <c r="C36" s="1146" t="s">
        <v>534</v>
      </c>
      <c r="D36" s="1147"/>
      <c r="E36" s="1148"/>
      <c r="F36" s="36">
        <v>2.95</v>
      </c>
      <c r="G36" s="37">
        <v>2.8</v>
      </c>
      <c r="H36" s="37">
        <v>1.48</v>
      </c>
      <c r="I36" s="37">
        <v>3.82</v>
      </c>
      <c r="J36" s="38">
        <v>3.81</v>
      </c>
      <c r="K36" s="22"/>
      <c r="L36" s="22"/>
      <c r="M36" s="22"/>
      <c r="N36" s="22"/>
      <c r="O36" s="22"/>
      <c r="P36" s="22"/>
    </row>
    <row r="37" spans="1:16" ht="39" customHeight="1" x14ac:dyDescent="0.15">
      <c r="A37" s="22"/>
      <c r="B37" s="35"/>
      <c r="C37" s="1146" t="s">
        <v>535</v>
      </c>
      <c r="D37" s="1147"/>
      <c r="E37" s="1148"/>
      <c r="F37" s="36" t="s">
        <v>487</v>
      </c>
      <c r="G37" s="37" t="s">
        <v>487</v>
      </c>
      <c r="H37" s="37" t="s">
        <v>487</v>
      </c>
      <c r="I37" s="37" t="s">
        <v>487</v>
      </c>
      <c r="J37" s="38">
        <v>2.88</v>
      </c>
      <c r="K37" s="22"/>
      <c r="L37" s="22"/>
      <c r="M37" s="22"/>
      <c r="N37" s="22"/>
      <c r="O37" s="22"/>
      <c r="P37" s="22"/>
    </row>
    <row r="38" spans="1:16" ht="39" customHeight="1" x14ac:dyDescent="0.15">
      <c r="A38" s="22"/>
      <c r="B38" s="35"/>
      <c r="C38" s="1146" t="s">
        <v>536</v>
      </c>
      <c r="D38" s="1147"/>
      <c r="E38" s="1148"/>
      <c r="F38" s="36">
        <v>6.33</v>
      </c>
      <c r="G38" s="37">
        <v>7.34</v>
      </c>
      <c r="H38" s="37">
        <v>2</v>
      </c>
      <c r="I38" s="37">
        <v>1.71</v>
      </c>
      <c r="J38" s="38">
        <v>0.67</v>
      </c>
      <c r="K38" s="22"/>
      <c r="L38" s="22"/>
      <c r="M38" s="22"/>
      <c r="N38" s="22"/>
      <c r="O38" s="22"/>
      <c r="P38" s="22"/>
    </row>
    <row r="39" spans="1:16" ht="39" customHeight="1" x14ac:dyDescent="0.15">
      <c r="A39" s="22"/>
      <c r="B39" s="35"/>
      <c r="C39" s="1146" t="s">
        <v>537</v>
      </c>
      <c r="D39" s="1147"/>
      <c r="E39" s="1148"/>
      <c r="F39" s="36">
        <v>0.19</v>
      </c>
      <c r="G39" s="37">
        <v>0.22</v>
      </c>
      <c r="H39" s="37">
        <v>0.25</v>
      </c>
      <c r="I39" s="37">
        <v>0.26</v>
      </c>
      <c r="J39" s="38">
        <v>0.15</v>
      </c>
      <c r="K39" s="22"/>
      <c r="L39" s="22"/>
      <c r="M39" s="22"/>
      <c r="N39" s="22"/>
      <c r="O39" s="22"/>
      <c r="P39" s="22"/>
    </row>
    <row r="40" spans="1:16" ht="39" customHeight="1" x14ac:dyDescent="0.15">
      <c r="A40" s="22"/>
      <c r="B40" s="35"/>
      <c r="C40" s="1146" t="s">
        <v>538</v>
      </c>
      <c r="D40" s="1147"/>
      <c r="E40" s="1148"/>
      <c r="F40" s="36">
        <v>0.03</v>
      </c>
      <c r="G40" s="37">
        <v>0.03</v>
      </c>
      <c r="H40" s="37">
        <v>0</v>
      </c>
      <c r="I40" s="37">
        <v>0.03</v>
      </c>
      <c r="J40" s="38">
        <v>0.05</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539</v>
      </c>
      <c r="D42" s="1147"/>
      <c r="E42" s="1148"/>
      <c r="F42" s="36" t="s">
        <v>487</v>
      </c>
      <c r="G42" s="37" t="s">
        <v>487</v>
      </c>
      <c r="H42" s="37" t="s">
        <v>487</v>
      </c>
      <c r="I42" s="37" t="s">
        <v>487</v>
      </c>
      <c r="J42" s="38" t="s">
        <v>487</v>
      </c>
      <c r="K42" s="22"/>
      <c r="L42" s="22"/>
      <c r="M42" s="22"/>
      <c r="N42" s="22"/>
      <c r="O42" s="22"/>
      <c r="P42" s="22"/>
    </row>
    <row r="43" spans="1:16" ht="39" customHeight="1" thickBot="1" x14ac:dyDescent="0.2">
      <c r="A43" s="22"/>
      <c r="B43" s="40"/>
      <c r="C43" s="1149" t="s">
        <v>540</v>
      </c>
      <c r="D43" s="1150"/>
      <c r="E43" s="1151"/>
      <c r="F43" s="41">
        <v>1.32</v>
      </c>
      <c r="G43" s="42">
        <v>1.54</v>
      </c>
      <c r="H43" s="42">
        <v>1.44</v>
      </c>
      <c r="I43" s="42">
        <v>1.02</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dzKPh4PVNzVSLqB4dkKZOcdnyNY7+JpcBwFj/WMDfyo5Saws2re+lsP7QVxXeqcF3aMi06CxSJPlvWMmTyf6w==" saltValue="F7oVuT9AR7ZiLRwhOU8B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283</v>
      </c>
      <c r="L45" s="60">
        <v>313</v>
      </c>
      <c r="M45" s="60">
        <v>327</v>
      </c>
      <c r="N45" s="60">
        <v>329</v>
      </c>
      <c r="O45" s="61">
        <v>344</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487</v>
      </c>
      <c r="L47" s="64" t="s">
        <v>487</v>
      </c>
      <c r="M47" s="64" t="s">
        <v>487</v>
      </c>
      <c r="N47" s="64" t="s">
        <v>487</v>
      </c>
      <c r="O47" s="65" t="s">
        <v>487</v>
      </c>
      <c r="P47" s="48"/>
      <c r="Q47" s="48"/>
      <c r="R47" s="48"/>
      <c r="S47" s="48"/>
      <c r="T47" s="48"/>
      <c r="U47" s="48"/>
    </row>
    <row r="48" spans="1:21" ht="30.75" customHeight="1" x14ac:dyDescent="0.15">
      <c r="A48" s="48"/>
      <c r="B48" s="1156"/>
      <c r="C48" s="1157"/>
      <c r="D48" s="62"/>
      <c r="E48" s="1162" t="s">
        <v>13</v>
      </c>
      <c r="F48" s="1162"/>
      <c r="G48" s="1162"/>
      <c r="H48" s="1162"/>
      <c r="I48" s="1162"/>
      <c r="J48" s="1163"/>
      <c r="K48" s="63">
        <v>197</v>
      </c>
      <c r="L48" s="64">
        <v>190</v>
      </c>
      <c r="M48" s="64">
        <v>170</v>
      </c>
      <c r="N48" s="64">
        <v>172</v>
      </c>
      <c r="O48" s="65">
        <v>166</v>
      </c>
      <c r="P48" s="48"/>
      <c r="Q48" s="48"/>
      <c r="R48" s="48"/>
      <c r="S48" s="48"/>
      <c r="T48" s="48"/>
      <c r="U48" s="48"/>
    </row>
    <row r="49" spans="1:21" ht="30.75" customHeight="1" x14ac:dyDescent="0.15">
      <c r="A49" s="48"/>
      <c r="B49" s="1156"/>
      <c r="C49" s="1157"/>
      <c r="D49" s="62"/>
      <c r="E49" s="1162" t="s">
        <v>14</v>
      </c>
      <c r="F49" s="1162"/>
      <c r="G49" s="1162"/>
      <c r="H49" s="1162"/>
      <c r="I49" s="1162"/>
      <c r="J49" s="1163"/>
      <c r="K49" s="63">
        <v>22</v>
      </c>
      <c r="L49" s="64">
        <v>18</v>
      </c>
      <c r="M49" s="64">
        <v>25</v>
      </c>
      <c r="N49" s="64">
        <v>25</v>
      </c>
      <c r="O49" s="65">
        <v>27</v>
      </c>
      <c r="P49" s="48"/>
      <c r="Q49" s="48"/>
      <c r="R49" s="48"/>
      <c r="S49" s="48"/>
      <c r="T49" s="48"/>
      <c r="U49" s="48"/>
    </row>
    <row r="50" spans="1:21" ht="30.75" customHeight="1" x14ac:dyDescent="0.15">
      <c r="A50" s="48"/>
      <c r="B50" s="1156"/>
      <c r="C50" s="1157"/>
      <c r="D50" s="62"/>
      <c r="E50" s="1162" t="s">
        <v>15</v>
      </c>
      <c r="F50" s="1162"/>
      <c r="G50" s="1162"/>
      <c r="H50" s="1162"/>
      <c r="I50" s="1162"/>
      <c r="J50" s="1163"/>
      <c r="K50" s="63">
        <v>3</v>
      </c>
      <c r="L50" s="64">
        <v>2</v>
      </c>
      <c r="M50" s="64">
        <v>2</v>
      </c>
      <c r="N50" s="64">
        <v>1</v>
      </c>
      <c r="O50" s="65" t="s">
        <v>487</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487</v>
      </c>
      <c r="L51" s="64" t="s">
        <v>487</v>
      </c>
      <c r="M51" s="64" t="s">
        <v>487</v>
      </c>
      <c r="N51" s="64" t="s">
        <v>487</v>
      </c>
      <c r="O51" s="65" t="s">
        <v>487</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341</v>
      </c>
      <c r="L52" s="64">
        <v>340</v>
      </c>
      <c r="M52" s="64">
        <v>340</v>
      </c>
      <c r="N52" s="64">
        <v>326</v>
      </c>
      <c r="O52" s="65">
        <v>306</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164</v>
      </c>
      <c r="L53" s="69">
        <v>183</v>
      </c>
      <c r="M53" s="69">
        <v>184</v>
      </c>
      <c r="N53" s="69">
        <v>201</v>
      </c>
      <c r="O53" s="70">
        <v>231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70" t="s">
        <v>24</v>
      </c>
      <c r="C58" s="1171"/>
      <c r="D58" s="1176" t="s">
        <v>25</v>
      </c>
      <c r="E58" s="1177"/>
      <c r="F58" s="1177"/>
      <c r="G58" s="1177"/>
      <c r="H58" s="1177"/>
      <c r="I58" s="1177"/>
      <c r="J58" s="1178"/>
      <c r="K58" s="83" t="s">
        <v>562</v>
      </c>
      <c r="L58" s="84" t="s">
        <v>562</v>
      </c>
      <c r="M58" s="364" t="s">
        <v>562</v>
      </c>
      <c r="N58" s="84" t="s">
        <v>562</v>
      </c>
      <c r="O58" s="85" t="s">
        <v>562</v>
      </c>
    </row>
    <row r="59" spans="1:21" ht="31.5" customHeight="1" x14ac:dyDescent="0.15">
      <c r="B59" s="1172"/>
      <c r="C59" s="1173"/>
      <c r="D59" s="1179" t="s">
        <v>26</v>
      </c>
      <c r="E59" s="1180"/>
      <c r="F59" s="1180"/>
      <c r="G59" s="1180"/>
      <c r="H59" s="1180"/>
      <c r="I59" s="1180"/>
      <c r="J59" s="1181"/>
      <c r="K59" s="86" t="s">
        <v>562</v>
      </c>
      <c r="L59" s="87" t="s">
        <v>562</v>
      </c>
      <c r="M59" s="87" t="s">
        <v>562</v>
      </c>
      <c r="N59" s="87" t="s">
        <v>562</v>
      </c>
      <c r="O59" s="88" t="s">
        <v>562</v>
      </c>
    </row>
    <row r="60" spans="1:21" ht="31.5" customHeight="1" thickBot="1" x14ac:dyDescent="0.2">
      <c r="B60" s="1174"/>
      <c r="C60" s="1175"/>
      <c r="D60" s="1182" t="s">
        <v>27</v>
      </c>
      <c r="E60" s="1183"/>
      <c r="F60" s="1183"/>
      <c r="G60" s="1183"/>
      <c r="H60" s="1183"/>
      <c r="I60" s="1183"/>
      <c r="J60" s="1184"/>
      <c r="K60" s="89" t="s">
        <v>562</v>
      </c>
      <c r="L60" s="90" t="s">
        <v>562</v>
      </c>
      <c r="M60" s="90" t="s">
        <v>562</v>
      </c>
      <c r="N60" s="90" t="s">
        <v>562</v>
      </c>
      <c r="O60" s="91" t="s">
        <v>562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JrY2d6fdsBcO9JWZ/8k+uS9G/v1DEONWJVHrS1b5/SHFinuzu+Uf7nLaw/+GWX8qa4b3xPpcKo89ehxfN92Dg==" saltValue="rZmKKY0nzsSSkFwy+3Ig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5" t="s">
        <v>30</v>
      </c>
      <c r="C41" s="1186"/>
      <c r="D41" s="105"/>
      <c r="E41" s="1191" t="s">
        <v>31</v>
      </c>
      <c r="F41" s="1191"/>
      <c r="G41" s="1191"/>
      <c r="H41" s="1192"/>
      <c r="I41" s="355">
        <v>3879</v>
      </c>
      <c r="J41" s="356">
        <v>3893</v>
      </c>
      <c r="K41" s="356">
        <v>3737</v>
      </c>
      <c r="L41" s="356">
        <v>4179</v>
      </c>
      <c r="M41" s="357">
        <v>5136</v>
      </c>
    </row>
    <row r="42" spans="2:13" ht="27.75" customHeight="1" x14ac:dyDescent="0.15">
      <c r="B42" s="1187"/>
      <c r="C42" s="1188"/>
      <c r="D42" s="106"/>
      <c r="E42" s="1193" t="s">
        <v>32</v>
      </c>
      <c r="F42" s="1193"/>
      <c r="G42" s="1193"/>
      <c r="H42" s="1194"/>
      <c r="I42" s="358">
        <v>5</v>
      </c>
      <c r="J42" s="359">
        <v>3</v>
      </c>
      <c r="K42" s="359">
        <v>2</v>
      </c>
      <c r="L42" s="359">
        <v>0</v>
      </c>
      <c r="M42" s="360" t="s">
        <v>487</v>
      </c>
    </row>
    <row r="43" spans="2:13" ht="27.75" customHeight="1" x14ac:dyDescent="0.15">
      <c r="B43" s="1187"/>
      <c r="C43" s="1188"/>
      <c r="D43" s="106"/>
      <c r="E43" s="1193" t="s">
        <v>33</v>
      </c>
      <c r="F43" s="1193"/>
      <c r="G43" s="1193"/>
      <c r="H43" s="1194"/>
      <c r="I43" s="358">
        <v>1609</v>
      </c>
      <c r="J43" s="359">
        <v>1465</v>
      </c>
      <c r="K43" s="359">
        <v>1326</v>
      </c>
      <c r="L43" s="359">
        <v>1194</v>
      </c>
      <c r="M43" s="360">
        <v>1078</v>
      </c>
    </row>
    <row r="44" spans="2:13" ht="27.75" customHeight="1" x14ac:dyDescent="0.15">
      <c r="B44" s="1187"/>
      <c r="C44" s="1188"/>
      <c r="D44" s="106"/>
      <c r="E44" s="1193" t="s">
        <v>34</v>
      </c>
      <c r="F44" s="1193"/>
      <c r="G44" s="1193"/>
      <c r="H44" s="1194"/>
      <c r="I44" s="358">
        <v>153</v>
      </c>
      <c r="J44" s="359">
        <v>211</v>
      </c>
      <c r="K44" s="359">
        <v>194</v>
      </c>
      <c r="L44" s="359">
        <v>181</v>
      </c>
      <c r="M44" s="360">
        <v>166</v>
      </c>
    </row>
    <row r="45" spans="2:13" ht="27.75" customHeight="1" x14ac:dyDescent="0.15">
      <c r="B45" s="1187"/>
      <c r="C45" s="1188"/>
      <c r="D45" s="106"/>
      <c r="E45" s="1193" t="s">
        <v>35</v>
      </c>
      <c r="F45" s="1193"/>
      <c r="G45" s="1193"/>
      <c r="H45" s="1194"/>
      <c r="I45" s="358">
        <v>905</v>
      </c>
      <c r="J45" s="359">
        <v>974</v>
      </c>
      <c r="K45" s="359">
        <v>960</v>
      </c>
      <c r="L45" s="359">
        <v>936</v>
      </c>
      <c r="M45" s="360">
        <v>926</v>
      </c>
    </row>
    <row r="46" spans="2:13" ht="27.75" customHeight="1" x14ac:dyDescent="0.15">
      <c r="B46" s="1187"/>
      <c r="C46" s="1188"/>
      <c r="D46" s="107"/>
      <c r="E46" s="1193" t="s">
        <v>36</v>
      </c>
      <c r="F46" s="1193"/>
      <c r="G46" s="1193"/>
      <c r="H46" s="1194"/>
      <c r="I46" s="358" t="s">
        <v>487</v>
      </c>
      <c r="J46" s="359">
        <v>2</v>
      </c>
      <c r="K46" s="359" t="s">
        <v>487</v>
      </c>
      <c r="L46" s="359" t="s">
        <v>487</v>
      </c>
      <c r="M46" s="360">
        <v>6</v>
      </c>
    </row>
    <row r="47" spans="2:13" ht="27.75" customHeight="1" x14ac:dyDescent="0.15">
      <c r="B47" s="1187"/>
      <c r="C47" s="1188"/>
      <c r="D47" s="108"/>
      <c r="E47" s="1195" t="s">
        <v>37</v>
      </c>
      <c r="F47" s="1196"/>
      <c r="G47" s="1196"/>
      <c r="H47" s="1197"/>
      <c r="I47" s="358" t="s">
        <v>487</v>
      </c>
      <c r="J47" s="359" t="s">
        <v>487</v>
      </c>
      <c r="K47" s="359" t="s">
        <v>487</v>
      </c>
      <c r="L47" s="359" t="s">
        <v>487</v>
      </c>
      <c r="M47" s="360" t="s">
        <v>487</v>
      </c>
    </row>
    <row r="48" spans="2:13" ht="27.75" customHeight="1" x14ac:dyDescent="0.15">
      <c r="B48" s="1187"/>
      <c r="C48" s="1188"/>
      <c r="D48" s="106"/>
      <c r="E48" s="1193" t="s">
        <v>38</v>
      </c>
      <c r="F48" s="1193"/>
      <c r="G48" s="1193"/>
      <c r="H48" s="1194"/>
      <c r="I48" s="358" t="s">
        <v>487</v>
      </c>
      <c r="J48" s="359" t="s">
        <v>487</v>
      </c>
      <c r="K48" s="359" t="s">
        <v>487</v>
      </c>
      <c r="L48" s="359" t="s">
        <v>487</v>
      </c>
      <c r="M48" s="360" t="s">
        <v>487</v>
      </c>
    </row>
    <row r="49" spans="2:13" ht="27.75" customHeight="1" x14ac:dyDescent="0.15">
      <c r="B49" s="1189"/>
      <c r="C49" s="1190"/>
      <c r="D49" s="106"/>
      <c r="E49" s="1193" t="s">
        <v>39</v>
      </c>
      <c r="F49" s="1193"/>
      <c r="G49" s="1193"/>
      <c r="H49" s="1194"/>
      <c r="I49" s="358" t="s">
        <v>487</v>
      </c>
      <c r="J49" s="359" t="s">
        <v>487</v>
      </c>
      <c r="K49" s="359" t="s">
        <v>487</v>
      </c>
      <c r="L49" s="359" t="s">
        <v>487</v>
      </c>
      <c r="M49" s="360" t="s">
        <v>487</v>
      </c>
    </row>
    <row r="50" spans="2:13" ht="27.75" customHeight="1" x14ac:dyDescent="0.15">
      <c r="B50" s="1198" t="s">
        <v>40</v>
      </c>
      <c r="C50" s="1199"/>
      <c r="D50" s="109"/>
      <c r="E50" s="1193" t="s">
        <v>41</v>
      </c>
      <c r="F50" s="1193"/>
      <c r="G50" s="1193"/>
      <c r="H50" s="1194"/>
      <c r="I50" s="358">
        <v>2440</v>
      </c>
      <c r="J50" s="359">
        <v>2977</v>
      </c>
      <c r="K50" s="359">
        <v>3569</v>
      </c>
      <c r="L50" s="359">
        <v>3853</v>
      </c>
      <c r="M50" s="360">
        <v>4110</v>
      </c>
    </row>
    <row r="51" spans="2:13" ht="27.75" customHeight="1" x14ac:dyDescent="0.15">
      <c r="B51" s="1187"/>
      <c r="C51" s="1188"/>
      <c r="D51" s="106"/>
      <c r="E51" s="1193" t="s">
        <v>42</v>
      </c>
      <c r="F51" s="1193"/>
      <c r="G51" s="1193"/>
      <c r="H51" s="1194"/>
      <c r="I51" s="358">
        <v>57</v>
      </c>
      <c r="J51" s="359">
        <v>45</v>
      </c>
      <c r="K51" s="359">
        <v>41</v>
      </c>
      <c r="L51" s="359">
        <v>35</v>
      </c>
      <c r="M51" s="360">
        <v>20</v>
      </c>
    </row>
    <row r="52" spans="2:13" ht="27.75" customHeight="1" x14ac:dyDescent="0.15">
      <c r="B52" s="1189"/>
      <c r="C52" s="1190"/>
      <c r="D52" s="106"/>
      <c r="E52" s="1193" t="s">
        <v>43</v>
      </c>
      <c r="F52" s="1193"/>
      <c r="G52" s="1193"/>
      <c r="H52" s="1194"/>
      <c r="I52" s="358">
        <v>3678</v>
      </c>
      <c r="J52" s="359">
        <v>3653</v>
      </c>
      <c r="K52" s="359">
        <v>3464</v>
      </c>
      <c r="L52" s="359">
        <v>3653</v>
      </c>
      <c r="M52" s="360">
        <v>4244</v>
      </c>
    </row>
    <row r="53" spans="2:13" ht="27.75" customHeight="1" thickBot="1" x14ac:dyDescent="0.2">
      <c r="B53" s="1200" t="s">
        <v>19</v>
      </c>
      <c r="C53" s="1201"/>
      <c r="D53" s="110"/>
      <c r="E53" s="1202" t="s">
        <v>44</v>
      </c>
      <c r="F53" s="1202"/>
      <c r="G53" s="1202"/>
      <c r="H53" s="1203"/>
      <c r="I53" s="361">
        <v>377</v>
      </c>
      <c r="J53" s="362">
        <v>-127</v>
      </c>
      <c r="K53" s="362">
        <v>-855</v>
      </c>
      <c r="L53" s="362">
        <v>-1051</v>
      </c>
      <c r="M53" s="363">
        <v>-1064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cQPOpq6Td8dA/rLv4VIWEofR9khcpTpZp2ALSFioPMoiksbYkE3jZkBWb7s+X/RiklQoRGJQmdshrDMWW73hA==" saltValue="uwQse3EGSXhaJ9DIouQ+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2" t="s">
        <v>46</v>
      </c>
      <c r="D55" s="1212"/>
      <c r="E55" s="1213"/>
      <c r="F55" s="122">
        <v>351</v>
      </c>
      <c r="G55" s="122">
        <v>471</v>
      </c>
      <c r="H55" s="123">
        <v>471</v>
      </c>
    </row>
    <row r="56" spans="2:8" ht="52.5" customHeight="1" x14ac:dyDescent="0.15">
      <c r="B56" s="124"/>
      <c r="C56" s="1214" t="s">
        <v>47</v>
      </c>
      <c r="D56" s="1214"/>
      <c r="E56" s="1215"/>
      <c r="F56" s="125">
        <v>479</v>
      </c>
      <c r="G56" s="125">
        <v>679</v>
      </c>
      <c r="H56" s="126">
        <v>682</v>
      </c>
    </row>
    <row r="57" spans="2:8" ht="53.25" customHeight="1" x14ac:dyDescent="0.15">
      <c r="B57" s="124"/>
      <c r="C57" s="1216" t="s">
        <v>48</v>
      </c>
      <c r="D57" s="1216"/>
      <c r="E57" s="1217"/>
      <c r="F57" s="127">
        <v>2229</v>
      </c>
      <c r="G57" s="127">
        <v>2215</v>
      </c>
      <c r="H57" s="128">
        <v>2402</v>
      </c>
    </row>
    <row r="58" spans="2:8" ht="45.75" customHeight="1" x14ac:dyDescent="0.15">
      <c r="B58" s="129"/>
      <c r="C58" s="1204" t="s">
        <v>546</v>
      </c>
      <c r="D58" s="1205"/>
      <c r="E58" s="1206"/>
      <c r="F58" s="130">
        <v>1496</v>
      </c>
      <c r="G58" s="130">
        <v>1496</v>
      </c>
      <c r="H58" s="131">
        <v>1176</v>
      </c>
    </row>
    <row r="59" spans="2:8" ht="45.75" customHeight="1" x14ac:dyDescent="0.15">
      <c r="B59" s="129"/>
      <c r="C59" s="1204" t="s">
        <v>547</v>
      </c>
      <c r="D59" s="1205"/>
      <c r="E59" s="1206"/>
      <c r="F59" s="130">
        <v>0</v>
      </c>
      <c r="G59" s="130">
        <v>0</v>
      </c>
      <c r="H59" s="131">
        <v>571</v>
      </c>
    </row>
    <row r="60" spans="2:8" ht="45.75" customHeight="1" x14ac:dyDescent="0.15">
      <c r="B60" s="129"/>
      <c r="C60" s="1204" t="s">
        <v>548</v>
      </c>
      <c r="D60" s="1205"/>
      <c r="E60" s="1206"/>
      <c r="F60" s="130">
        <v>184</v>
      </c>
      <c r="G60" s="130">
        <v>184</v>
      </c>
      <c r="H60" s="131">
        <v>184</v>
      </c>
    </row>
    <row r="61" spans="2:8" ht="45.75" customHeight="1" x14ac:dyDescent="0.15">
      <c r="B61" s="129"/>
      <c r="C61" s="1204" t="s">
        <v>549</v>
      </c>
      <c r="D61" s="1205"/>
      <c r="E61" s="1206"/>
      <c r="F61" s="130">
        <v>112</v>
      </c>
      <c r="G61" s="130">
        <v>112</v>
      </c>
      <c r="H61" s="131">
        <v>112</v>
      </c>
    </row>
    <row r="62" spans="2:8" ht="45.75" customHeight="1" thickBot="1" x14ac:dyDescent="0.2">
      <c r="B62" s="132"/>
      <c r="C62" s="1207" t="s">
        <v>550</v>
      </c>
      <c r="D62" s="1208"/>
      <c r="E62" s="1209"/>
      <c r="F62" s="133">
        <v>71</v>
      </c>
      <c r="G62" s="133">
        <v>71</v>
      </c>
      <c r="H62" s="134">
        <v>71</v>
      </c>
    </row>
    <row r="63" spans="2:8" ht="52.5" customHeight="1" thickBot="1" x14ac:dyDescent="0.2">
      <c r="B63" s="135"/>
      <c r="C63" s="1210" t="s">
        <v>49</v>
      </c>
      <c r="D63" s="1210"/>
      <c r="E63" s="1211"/>
      <c r="F63" s="136">
        <v>3059</v>
      </c>
      <c r="G63" s="136">
        <v>3365</v>
      </c>
      <c r="H63" s="137">
        <v>3556</v>
      </c>
    </row>
    <row r="64" spans="2:8" x14ac:dyDescent="0.15"/>
  </sheetData>
  <sheetProtection algorithmName="SHA-512" hashValue="M7yzesfAOKRO39zlIqUBI40NGyK1b1UOdDnUy8F6LfcTABMCfIouOlWB0VzQE78UG5oKdUgv+53I6lbtpmFGWA==" saltValue="34j+ijT3yhL2psh2h7aS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39382</v>
      </c>
      <c r="E3" s="156"/>
      <c r="F3" s="157">
        <v>126262</v>
      </c>
      <c r="G3" s="158"/>
      <c r="H3" s="159"/>
    </row>
    <row r="4" spans="1:8" x14ac:dyDescent="0.15">
      <c r="A4" s="160"/>
      <c r="B4" s="161"/>
      <c r="C4" s="162"/>
      <c r="D4" s="163">
        <v>32276</v>
      </c>
      <c r="E4" s="164"/>
      <c r="F4" s="165">
        <v>56769</v>
      </c>
      <c r="G4" s="166"/>
      <c r="H4" s="167"/>
    </row>
    <row r="5" spans="1:8" x14ac:dyDescent="0.15">
      <c r="A5" s="148" t="s">
        <v>519</v>
      </c>
      <c r="B5" s="153"/>
      <c r="C5" s="154"/>
      <c r="D5" s="155">
        <v>66821</v>
      </c>
      <c r="E5" s="156"/>
      <c r="F5" s="157">
        <v>126525</v>
      </c>
      <c r="G5" s="158"/>
      <c r="H5" s="159"/>
    </row>
    <row r="6" spans="1:8" x14ac:dyDescent="0.15">
      <c r="A6" s="160"/>
      <c r="B6" s="161"/>
      <c r="C6" s="162"/>
      <c r="D6" s="163">
        <v>58914</v>
      </c>
      <c r="E6" s="164"/>
      <c r="F6" s="165">
        <v>67052</v>
      </c>
      <c r="G6" s="166"/>
      <c r="H6" s="167"/>
    </row>
    <row r="7" spans="1:8" x14ac:dyDescent="0.15">
      <c r="A7" s="148" t="s">
        <v>520</v>
      </c>
      <c r="B7" s="153"/>
      <c r="C7" s="154"/>
      <c r="D7" s="155">
        <v>65943</v>
      </c>
      <c r="E7" s="156"/>
      <c r="F7" s="157">
        <v>122054</v>
      </c>
      <c r="G7" s="158"/>
      <c r="H7" s="159"/>
    </row>
    <row r="8" spans="1:8" x14ac:dyDescent="0.15">
      <c r="A8" s="160"/>
      <c r="B8" s="161"/>
      <c r="C8" s="162"/>
      <c r="D8" s="163">
        <v>61010</v>
      </c>
      <c r="E8" s="164"/>
      <c r="F8" s="165">
        <v>68298</v>
      </c>
      <c r="G8" s="166"/>
      <c r="H8" s="167"/>
    </row>
    <row r="9" spans="1:8" x14ac:dyDescent="0.15">
      <c r="A9" s="148" t="s">
        <v>521</v>
      </c>
      <c r="B9" s="153"/>
      <c r="C9" s="154"/>
      <c r="D9" s="155">
        <v>138193</v>
      </c>
      <c r="E9" s="156"/>
      <c r="F9" s="157">
        <v>111644</v>
      </c>
      <c r="G9" s="158"/>
      <c r="H9" s="159"/>
    </row>
    <row r="10" spans="1:8" x14ac:dyDescent="0.15">
      <c r="A10" s="160"/>
      <c r="B10" s="161"/>
      <c r="C10" s="162"/>
      <c r="D10" s="163">
        <v>129915</v>
      </c>
      <c r="E10" s="164"/>
      <c r="F10" s="165">
        <v>66606</v>
      </c>
      <c r="G10" s="166"/>
      <c r="H10" s="167"/>
    </row>
    <row r="11" spans="1:8" x14ac:dyDescent="0.15">
      <c r="A11" s="148" t="s">
        <v>522</v>
      </c>
      <c r="B11" s="153"/>
      <c r="C11" s="154"/>
      <c r="D11" s="155">
        <v>198957</v>
      </c>
      <c r="E11" s="156"/>
      <c r="F11" s="157">
        <v>127917</v>
      </c>
      <c r="G11" s="158"/>
      <c r="H11" s="159"/>
    </row>
    <row r="12" spans="1:8" x14ac:dyDescent="0.15">
      <c r="A12" s="160"/>
      <c r="B12" s="161"/>
      <c r="C12" s="168"/>
      <c r="D12" s="163">
        <v>197700</v>
      </c>
      <c r="E12" s="164"/>
      <c r="F12" s="165">
        <v>69746</v>
      </c>
      <c r="G12" s="166"/>
      <c r="H12" s="167"/>
    </row>
    <row r="13" spans="1:8" x14ac:dyDescent="0.15">
      <c r="A13" s="148"/>
      <c r="B13" s="153"/>
      <c r="C13" s="169"/>
      <c r="D13" s="170">
        <v>101859</v>
      </c>
      <c r="E13" s="171"/>
      <c r="F13" s="172">
        <v>122880</v>
      </c>
      <c r="G13" s="173"/>
      <c r="H13" s="159"/>
    </row>
    <row r="14" spans="1:8" x14ac:dyDescent="0.15">
      <c r="A14" s="160"/>
      <c r="B14" s="161"/>
      <c r="C14" s="162"/>
      <c r="D14" s="163">
        <v>95963</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15.05</v>
      </c>
      <c r="C19" s="174">
        <f>ROUND(VALUE(SUBSTITUTE(実質収支比率等に係る経年分析!G$48,"▲","-")),2)</f>
        <v>11.56</v>
      </c>
      <c r="D19" s="174">
        <f>ROUND(VALUE(SUBSTITUTE(実質収支比率等に係る経年分析!H$48,"▲","-")),2)</f>
        <v>12.9</v>
      </c>
      <c r="E19" s="174">
        <f>ROUND(VALUE(SUBSTITUTE(実質収支比率等に係る経年分析!I$48,"▲","-")),2)</f>
        <v>14.99</v>
      </c>
      <c r="F19" s="174">
        <f>ROUND(VALUE(SUBSTITUTE(実質収支比率等に係る経年分析!J$48,"▲","-")),2)</f>
        <v>11.12</v>
      </c>
    </row>
    <row r="20" spans="1:11" x14ac:dyDescent="0.15">
      <c r="A20" s="174" t="s">
        <v>53</v>
      </c>
      <c r="B20" s="174">
        <f>ROUND(VALUE(SUBSTITUTE(実質収支比率等に係る経年分析!F$47,"▲","-")),2)</f>
        <v>8.5299999999999994</v>
      </c>
      <c r="C20" s="174">
        <f>ROUND(VALUE(SUBSTITUTE(実質収支比率等に係る経年分析!G$47,"▲","-")),2)</f>
        <v>8.01</v>
      </c>
      <c r="D20" s="174">
        <f>ROUND(VALUE(SUBSTITUTE(実質収支比率等に係る経年分析!H$47,"▲","-")),2)</f>
        <v>10.49</v>
      </c>
      <c r="E20" s="174">
        <f>ROUND(VALUE(SUBSTITUTE(実質収支比率等に係る経年分析!I$47,"▲","-")),2)</f>
        <v>14.47</v>
      </c>
      <c r="F20" s="174">
        <f>ROUND(VALUE(SUBSTITUTE(実質収支比率等に係る経年分析!J$47,"▲","-")),2)</f>
        <v>14.33</v>
      </c>
    </row>
    <row r="21" spans="1:11" x14ac:dyDescent="0.15">
      <c r="A21" s="174" t="s">
        <v>54</v>
      </c>
      <c r="B21" s="174">
        <f>IF(ISNUMBER(VALUE(SUBSTITUTE(実質収支比率等に係る経年分析!F$49,"▲","-"))),ROUND(VALUE(SUBSTITUTE(実質収支比率等に係る経年分析!F$49,"▲","-")),2),NA())</f>
        <v>5.08</v>
      </c>
      <c r="C21" s="174">
        <f>IF(ISNUMBER(VALUE(SUBSTITUTE(実質収支比率等に係る経年分析!G$49,"▲","-"))),ROUND(VALUE(SUBSTITUTE(実質収支比率等に係る経年分析!G$49,"▲","-")),2),NA())</f>
        <v>-2.57</v>
      </c>
      <c r="D21" s="174">
        <f>IF(ISNUMBER(VALUE(SUBSTITUTE(実質収支比率等に係る経年分析!H$49,"▲","-"))),ROUND(VALUE(SUBSTITUTE(実質収支比率等に係る経年分析!H$49,"▲","-")),2),NA())</f>
        <v>5.0599999999999996</v>
      </c>
      <c r="E21" s="174">
        <f>IF(ISNUMBER(VALUE(SUBSTITUTE(実質収支比率等に係る経年分析!I$49,"▲","-"))),ROUND(VALUE(SUBSTITUTE(実質収支比率等に係る経年分析!I$49,"▲","-")),2),NA())</f>
        <v>5.41</v>
      </c>
      <c r="F21" s="174">
        <f>IF(ISNUMBER(VALUE(SUBSTITUTE(実質収支比率等に係る経年分析!J$49,"▲","-"))),ROUND(VALUE(SUBSTITUTE(実質収支比率等に係る経年分析!J$49,"▲","-")),2),NA())</f>
        <v>-3.71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1.44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6.33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341</v>
      </c>
      <c r="E42" s="176"/>
      <c r="F42" s="176"/>
      <c r="G42" s="176">
        <f>'実質公債費比率（分子）の構造'!L$52</f>
        <v>340</v>
      </c>
      <c r="H42" s="176"/>
      <c r="I42" s="176"/>
      <c r="J42" s="176">
        <f>'実質公債費比率（分子）の構造'!M$52</f>
        <v>340</v>
      </c>
      <c r="K42" s="176"/>
      <c r="L42" s="176"/>
      <c r="M42" s="176">
        <f>'実質公債費比率（分子）の構造'!N$52</f>
        <v>326</v>
      </c>
      <c r="N42" s="176"/>
      <c r="O42" s="176"/>
      <c r="P42" s="176">
        <f>'実質公債費比率（分子）の構造'!O$52</f>
        <v>306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2</v>
      </c>
      <c r="I44" s="176"/>
      <c r="J44" s="176"/>
      <c r="K44" s="176">
        <f>'実質公債費比率（分子）の構造'!N$50</f>
        <v>1</v>
      </c>
      <c r="L44" s="176"/>
      <c r="M44" s="176"/>
      <c r="N44" s="176" t="str">
        <f>'実質公債費比率（分子）の構造'!O$50</f>
        <v>-</v>
      </c>
      <c r="O44" s="176"/>
      <c r="P44" s="176"/>
    </row>
    <row r="45" spans="1:16" x14ac:dyDescent="0.15">
      <c r="A45" s="176" t="s">
        <v>63</v>
      </c>
      <c r="B45" s="176">
        <f>'実質公債費比率（分子）の構造'!K$49</f>
        <v>22</v>
      </c>
      <c r="C45" s="176"/>
      <c r="D45" s="176"/>
      <c r="E45" s="176">
        <f>'実質公債費比率（分子）の構造'!L$49</f>
        <v>18</v>
      </c>
      <c r="F45" s="176"/>
      <c r="G45" s="176"/>
      <c r="H45" s="176">
        <f>'実質公債費比率（分子）の構造'!M$49</f>
        <v>25</v>
      </c>
      <c r="I45" s="176"/>
      <c r="J45" s="176"/>
      <c r="K45" s="176">
        <f>'実質公債費比率（分子）の構造'!N$49</f>
        <v>25</v>
      </c>
      <c r="L45" s="176"/>
      <c r="M45" s="176"/>
      <c r="N45" s="176">
        <f>'実質公債費比率（分子）の構造'!O$49</f>
        <v>27</v>
      </c>
      <c r="O45" s="176"/>
      <c r="P45" s="176"/>
    </row>
    <row r="46" spans="1:16" x14ac:dyDescent="0.15">
      <c r="A46" s="176" t="s">
        <v>64</v>
      </c>
      <c r="B46" s="176">
        <f>'実質公債費比率（分子）の構造'!K$48</f>
        <v>197</v>
      </c>
      <c r="C46" s="176"/>
      <c r="D46" s="176"/>
      <c r="E46" s="176">
        <f>'実質公債費比率（分子）の構造'!L$48</f>
        <v>190</v>
      </c>
      <c r="F46" s="176"/>
      <c r="G46" s="176"/>
      <c r="H46" s="176">
        <f>'実質公債費比率（分子）の構造'!M$48</f>
        <v>170</v>
      </c>
      <c r="I46" s="176"/>
      <c r="J46" s="176"/>
      <c r="K46" s="176">
        <f>'実質公債費比率（分子）の構造'!N$48</f>
        <v>172</v>
      </c>
      <c r="L46" s="176"/>
      <c r="M46" s="176"/>
      <c r="N46" s="176">
        <f>'実質公債費比率（分子）の構造'!O$48</f>
        <v>166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283</v>
      </c>
      <c r="C49" s="176"/>
      <c r="D49" s="176"/>
      <c r="E49" s="176">
        <f>'実質公債費比率（分子）の構造'!L$45</f>
        <v>313</v>
      </c>
      <c r="F49" s="176"/>
      <c r="G49" s="176"/>
      <c r="H49" s="176">
        <f>'実質公債費比率（分子）の構造'!M$45</f>
        <v>327</v>
      </c>
      <c r="I49" s="176"/>
      <c r="J49" s="176"/>
      <c r="K49" s="176">
        <f>'実質公債費比率（分子）の構造'!N$45</f>
        <v>329</v>
      </c>
      <c r="L49" s="176"/>
      <c r="M49" s="176"/>
      <c r="N49" s="176">
        <f>'実質公債費比率（分子）の構造'!O$45</f>
        <v>344</v>
      </c>
      <c r="O49" s="176"/>
      <c r="P49" s="176"/>
    </row>
    <row r="50" spans="1:16" x14ac:dyDescent="0.15">
      <c r="A50" s="176" t="s">
        <v>67</v>
      </c>
      <c r="B50" s="176" t="e">
        <f>NA()</f>
        <v>#N/A</v>
      </c>
      <c r="C50" s="176">
        <f>IF(ISNUMBER('実質公債費比率（分子）の構造'!K$53),'実質公債費比率（分子）の構造'!K$53,NA())</f>
        <v>164</v>
      </c>
      <c r="D50" s="176" t="e">
        <f>NA()</f>
        <v>#N/A</v>
      </c>
      <c r="E50" s="176" t="e">
        <f>NA()</f>
        <v>#N/A</v>
      </c>
      <c r="F50" s="176">
        <f>IF(ISNUMBER('実質公債費比率（分子）の構造'!L$53),'実質公債費比率（分子）の構造'!L$53,NA())</f>
        <v>183</v>
      </c>
      <c r="G50" s="176" t="e">
        <f>NA()</f>
        <v>#N/A</v>
      </c>
      <c r="H50" s="176" t="e">
        <f>NA()</f>
        <v>#N/A</v>
      </c>
      <c r="I50" s="176">
        <f>IF(ISNUMBER('実質公債費比率（分子）の構造'!M$53),'実質公債費比率（分子）の構造'!M$53,NA())</f>
        <v>184</v>
      </c>
      <c r="J50" s="176" t="e">
        <f>NA()</f>
        <v>#N/A</v>
      </c>
      <c r="K50" s="176" t="e">
        <f>NA()</f>
        <v>#N/A</v>
      </c>
      <c r="L50" s="176">
        <f>IF(ISNUMBER('実質公債費比率（分子）の構造'!N$53),'実質公債費比率（分子）の構造'!N$53,NA())</f>
        <v>201</v>
      </c>
      <c r="M50" s="176" t="e">
        <f>NA()</f>
        <v>#N/A</v>
      </c>
      <c r="N50" s="176" t="e">
        <f>NA()</f>
        <v>#N/A</v>
      </c>
      <c r="O50" s="176">
        <f>IF(ISNUMBER('実質公債費比率（分子）の構造'!O$53),'実質公債費比率（分子）の構造'!O$53,NA())</f>
        <v>231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3678</v>
      </c>
      <c r="E56" s="175"/>
      <c r="F56" s="175"/>
      <c r="G56" s="175">
        <f>'将来負担比率（分子）の構造'!J$52</f>
        <v>3653</v>
      </c>
      <c r="H56" s="175"/>
      <c r="I56" s="175"/>
      <c r="J56" s="175">
        <f>'将来負担比率（分子）の構造'!K$52</f>
        <v>3464</v>
      </c>
      <c r="K56" s="175"/>
      <c r="L56" s="175"/>
      <c r="M56" s="175">
        <f>'将来負担比率（分子）の構造'!L$52</f>
        <v>3653</v>
      </c>
      <c r="N56" s="175"/>
      <c r="O56" s="175"/>
      <c r="P56" s="175">
        <f>'将来負担比率（分子）の構造'!M$52</f>
        <v>4244</v>
      </c>
    </row>
    <row r="57" spans="1:16" x14ac:dyDescent="0.15">
      <c r="A57" s="175" t="s">
        <v>42</v>
      </c>
      <c r="B57" s="175"/>
      <c r="C57" s="175"/>
      <c r="D57" s="175">
        <f>'将来負担比率（分子）の構造'!I$51</f>
        <v>57</v>
      </c>
      <c r="E57" s="175"/>
      <c r="F57" s="175"/>
      <c r="G57" s="175">
        <f>'将来負担比率（分子）の構造'!J$51</f>
        <v>45</v>
      </c>
      <c r="H57" s="175"/>
      <c r="I57" s="175"/>
      <c r="J57" s="175">
        <f>'将来負担比率（分子）の構造'!K$51</f>
        <v>41</v>
      </c>
      <c r="K57" s="175"/>
      <c r="L57" s="175"/>
      <c r="M57" s="175">
        <f>'将来負担比率（分子）の構造'!L$51</f>
        <v>35</v>
      </c>
      <c r="N57" s="175"/>
      <c r="O57" s="175"/>
      <c r="P57" s="175">
        <f>'将来負担比率（分子）の構造'!M$51</f>
        <v>20</v>
      </c>
    </row>
    <row r="58" spans="1:16" x14ac:dyDescent="0.15">
      <c r="A58" s="175" t="s">
        <v>41</v>
      </c>
      <c r="B58" s="175"/>
      <c r="C58" s="175"/>
      <c r="D58" s="175">
        <f>'将来負担比率（分子）の構造'!I$50</f>
        <v>2440</v>
      </c>
      <c r="E58" s="175"/>
      <c r="F58" s="175"/>
      <c r="G58" s="175">
        <f>'将来負担比率（分子）の構造'!J$50</f>
        <v>2977</v>
      </c>
      <c r="H58" s="175"/>
      <c r="I58" s="175"/>
      <c r="J58" s="175">
        <f>'将来負担比率（分子）の構造'!K$50</f>
        <v>3569</v>
      </c>
      <c r="K58" s="175"/>
      <c r="L58" s="175"/>
      <c r="M58" s="175">
        <f>'将来負担比率（分子）の構造'!L$50</f>
        <v>3853</v>
      </c>
      <c r="N58" s="175"/>
      <c r="O58" s="175"/>
      <c r="P58" s="175">
        <f>'将来負担比率（分子）の構造'!M$50</f>
        <v>4110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v>
      </c>
      <c r="F61" s="175"/>
      <c r="G61" s="175"/>
      <c r="H61" s="175" t="str">
        <f>'将来負担比率（分子）の構造'!K$46</f>
        <v>-</v>
      </c>
      <c r="I61" s="175"/>
      <c r="J61" s="175"/>
      <c r="K61" s="175" t="str">
        <f>'将来負担比率（分子）の構造'!L$46</f>
        <v>-</v>
      </c>
      <c r="L61" s="175"/>
      <c r="M61" s="175"/>
      <c r="N61" s="175">
        <f>'将来負担比率（分子）の構造'!M$46</f>
        <v>6</v>
      </c>
      <c r="O61" s="175"/>
      <c r="P61" s="175"/>
    </row>
    <row r="62" spans="1:16" x14ac:dyDescent="0.15">
      <c r="A62" s="175" t="s">
        <v>35</v>
      </c>
      <c r="B62" s="175">
        <f>'将来負担比率（分子）の構造'!I$45</f>
        <v>905</v>
      </c>
      <c r="C62" s="175"/>
      <c r="D62" s="175"/>
      <c r="E62" s="175">
        <f>'将来負担比率（分子）の構造'!J$45</f>
        <v>974</v>
      </c>
      <c r="F62" s="175"/>
      <c r="G62" s="175"/>
      <c r="H62" s="175">
        <f>'将来負担比率（分子）の構造'!K$45</f>
        <v>960</v>
      </c>
      <c r="I62" s="175"/>
      <c r="J62" s="175"/>
      <c r="K62" s="175">
        <f>'将来負担比率（分子）の構造'!L$45</f>
        <v>936</v>
      </c>
      <c r="L62" s="175"/>
      <c r="M62" s="175"/>
      <c r="N62" s="175">
        <f>'将来負担比率（分子）の構造'!M$45</f>
        <v>926</v>
      </c>
      <c r="O62" s="175"/>
      <c r="P62" s="175"/>
    </row>
    <row r="63" spans="1:16" x14ac:dyDescent="0.15">
      <c r="A63" s="175" t="s">
        <v>34</v>
      </c>
      <c r="B63" s="175">
        <f>'将来負担比率（分子）の構造'!I$44</f>
        <v>153</v>
      </c>
      <c r="C63" s="175"/>
      <c r="D63" s="175"/>
      <c r="E63" s="175">
        <f>'将来負担比率（分子）の構造'!J$44</f>
        <v>211</v>
      </c>
      <c r="F63" s="175"/>
      <c r="G63" s="175"/>
      <c r="H63" s="175">
        <f>'将来負担比率（分子）の構造'!K$44</f>
        <v>194</v>
      </c>
      <c r="I63" s="175"/>
      <c r="J63" s="175"/>
      <c r="K63" s="175">
        <f>'将来負担比率（分子）の構造'!L$44</f>
        <v>181</v>
      </c>
      <c r="L63" s="175"/>
      <c r="M63" s="175"/>
      <c r="N63" s="175">
        <f>'将来負担比率（分子）の構造'!M$44</f>
        <v>166</v>
      </c>
      <c r="O63" s="175"/>
      <c r="P63" s="175"/>
    </row>
    <row r="64" spans="1:16" x14ac:dyDescent="0.15">
      <c r="A64" s="175" t="s">
        <v>33</v>
      </c>
      <c r="B64" s="175">
        <f>'将来負担比率（分子）の構造'!I$43</f>
        <v>1609</v>
      </c>
      <c r="C64" s="175"/>
      <c r="D64" s="175"/>
      <c r="E64" s="175">
        <f>'将来負担比率（分子）の構造'!J$43</f>
        <v>1465</v>
      </c>
      <c r="F64" s="175"/>
      <c r="G64" s="175"/>
      <c r="H64" s="175">
        <f>'将来負担比率（分子）の構造'!K$43</f>
        <v>1326</v>
      </c>
      <c r="I64" s="175"/>
      <c r="J64" s="175"/>
      <c r="K64" s="175">
        <f>'将来負担比率（分子）の構造'!L$43</f>
        <v>1194</v>
      </c>
      <c r="L64" s="175"/>
      <c r="M64" s="175"/>
      <c r="N64" s="175">
        <f>'将来負担比率（分子）の構造'!M$43</f>
        <v>1078</v>
      </c>
      <c r="O64" s="175"/>
      <c r="P64" s="175"/>
    </row>
    <row r="65" spans="1:16" x14ac:dyDescent="0.15">
      <c r="A65" s="175" t="s">
        <v>32</v>
      </c>
      <c r="B65" s="175">
        <f>'将来負担比率（分子）の構造'!I$42</f>
        <v>5</v>
      </c>
      <c r="C65" s="175"/>
      <c r="D65" s="175"/>
      <c r="E65" s="175">
        <f>'将来負担比率（分子）の構造'!J$42</f>
        <v>3</v>
      </c>
      <c r="F65" s="175"/>
      <c r="G65" s="175"/>
      <c r="H65" s="175">
        <f>'将来負担比率（分子）の構造'!K$42</f>
        <v>2</v>
      </c>
      <c r="I65" s="175"/>
      <c r="J65" s="175"/>
      <c r="K65" s="175">
        <f>'将来負担比率（分子）の構造'!L$42</f>
        <v>0</v>
      </c>
      <c r="L65" s="175"/>
      <c r="M65" s="175"/>
      <c r="N65" s="175" t="str">
        <f>'将来負担比率（分子）の構造'!M$42</f>
        <v>-</v>
      </c>
      <c r="O65" s="175"/>
      <c r="P65" s="175"/>
    </row>
    <row r="66" spans="1:16" x14ac:dyDescent="0.15">
      <c r="A66" s="175" t="s">
        <v>31</v>
      </c>
      <c r="B66" s="175">
        <f>'将来負担比率（分子）の構造'!I$41</f>
        <v>3879</v>
      </c>
      <c r="C66" s="175"/>
      <c r="D66" s="175"/>
      <c r="E66" s="175">
        <f>'将来負担比率（分子）の構造'!J$41</f>
        <v>3893</v>
      </c>
      <c r="F66" s="175"/>
      <c r="G66" s="175"/>
      <c r="H66" s="175">
        <f>'将来負担比率（分子）の構造'!K$41</f>
        <v>3737</v>
      </c>
      <c r="I66" s="175"/>
      <c r="J66" s="175"/>
      <c r="K66" s="175">
        <f>'将来負担比率（分子）の構造'!L$41</f>
        <v>4179</v>
      </c>
      <c r="L66" s="175"/>
      <c r="M66" s="175"/>
      <c r="N66" s="175">
        <f>'将来負担比率（分子）の構造'!M$41</f>
        <v>5136</v>
      </c>
      <c r="O66" s="175"/>
      <c r="P66" s="175"/>
    </row>
    <row r="67" spans="1:16" x14ac:dyDescent="0.15">
      <c r="A67" s="175" t="s">
        <v>71</v>
      </c>
      <c r="B67" s="175" t="e">
        <f>NA()</f>
        <v>#N/A</v>
      </c>
      <c r="C67" s="175">
        <f>IF(ISNUMBER('将来負担比率（分子）の構造'!I$53), IF('将来負担比率（分子）の構造'!I$53 &lt; 0, 0, '将来負担比率（分子）の構造'!I$53), NA())</f>
        <v>377</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351</v>
      </c>
      <c r="C72" s="179">
        <f>基金残高に係る経年分析!G55</f>
        <v>471</v>
      </c>
      <c r="D72" s="179">
        <f>基金残高に係る経年分析!H55</f>
        <v>471</v>
      </c>
    </row>
    <row r="73" spans="1:16" x14ac:dyDescent="0.15">
      <c r="A73" s="178" t="s">
        <v>74</v>
      </c>
      <c r="B73" s="179">
        <f>基金残高に係る経年分析!F56</f>
        <v>479</v>
      </c>
      <c r="C73" s="179">
        <f>基金残高に係る経年分析!G56</f>
        <v>679</v>
      </c>
      <c r="D73" s="179">
        <f>基金残高に係る経年分析!H56</f>
        <v>682</v>
      </c>
    </row>
    <row r="74" spans="1:16" x14ac:dyDescent="0.15">
      <c r="A74" s="178" t="s">
        <v>75</v>
      </c>
      <c r="B74" s="179">
        <f>基金残高に係る経年分析!F57</f>
        <v>2229</v>
      </c>
      <c r="C74" s="179">
        <f>基金残高に係る経年分析!G57</f>
        <v>2215</v>
      </c>
      <c r="D74" s="179">
        <f>基金残高に係る経年分析!H57</f>
        <v>2402</v>
      </c>
    </row>
  </sheetData>
  <sheetProtection algorithmName="SHA-512" hashValue="zOxi3AhIHgHq8yQHjdCXuQHwW4CBZ3xXVnSO0fqKxw4O7n5/8OAlsbZjFwDIxBhjoAU3h2lym/IfKe/Sa24DLg==" saltValue="QVCma8VVSfBSQo6Yvx76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2025-03-14T07:32:09Z</cp:lastPrinted>
  <dcterms:created xsi:type="dcterms:W3CDTF">2025-02-19T01:12:36Z</dcterms:created>
  <dcterms:modified xsi:type="dcterms:W3CDTF">2025-03-27T04:45:14Z</dcterms:modified>
  <cp:category/>
</cp:coreProperties>
</file>