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13" activeTab="2"/>
  </bookViews>
  <sheets>
    <sheet name="一般＆退職・基礎" sheetId="1" r:id="rId1"/>
    <sheet name="一般＆退職・介護" sheetId="2" r:id="rId2"/>
    <sheet name="合計・基礎+介護" sheetId="3" r:id="rId3"/>
  </sheets>
  <definedNames>
    <definedName name="_xlnm.Print_Area" localSheetId="1">'一般＆退職・介護'!$A$1:$K$54</definedName>
    <definedName name="_xlnm.Print_Area" localSheetId="0">'一般＆退職・基礎'!$A$1:$K$54</definedName>
    <definedName name="_xlnm.Print_Area" localSheetId="2">'合計・基礎+介護'!$A$1:$K$54</definedName>
  </definedNames>
  <calcPr fullCalcOnLoad="1"/>
</workbook>
</file>

<file path=xl/sharedStrings.xml><?xml version="1.0" encoding="utf-8"?>
<sst xmlns="http://schemas.openxmlformats.org/spreadsheetml/2006/main" count="189" uniqueCount="66">
  <si>
    <t>番号</t>
  </si>
  <si>
    <t>平等割額　（千円）</t>
  </si>
  <si>
    <t>（町 村 計）</t>
  </si>
  <si>
    <t>（3）合計（基礎＋介護分）</t>
  </si>
  <si>
    <t>（1）基礎課税額に係る分</t>
  </si>
  <si>
    <t>（2）介護納付金課税額に係る分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</si>
  <si>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</si>
  <si>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</si>
  <si>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</si>
  <si>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</si>
  <si>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</si>
  <si>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</si>
  <si>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</si>
  <si>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</si>
  <si>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</si>
  <si>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</si>
  <si>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</si>
  <si>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</si>
  <si>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</si>
  <si>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</si>
  <si>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</si>
  <si>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</si>
  <si>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</si>
  <si>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</si>
  <si>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</si>
  <si>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</si>
  <si>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</si>
  <si>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</si>
  <si>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</si>
  <si>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</si>
  <si>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</si>
  <si>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</si>
  <si>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</si>
  <si>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</si>
  <si>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</si>
  <si>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</si>
  <si>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</si>
  <si>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</si>
  <si>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</si>
  <si>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</si>
  <si>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</si>
  <si>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</si>
  <si>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</si>
  <si>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</si>
  <si>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</si>
  <si>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</si>
  <si>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</si>
  <si>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</si>
  <si>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</si>
  <si>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</si>
  <si>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</si>
  <si>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第３表　平成１８年度国民健康保険税（料）に関する調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</si>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</sst>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1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0" fontId="0" fillId="0" borderId="0" xfId="2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77" fontId="0" fillId="0" borderId="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77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7" fontId="0" fillId="2" borderId="5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77" fontId="0" fillId="2" borderId="13" xfId="0" applyNumberFormat="1" applyFont="1" applyFill="1" applyBorder="1" applyAlignment="1">
      <alignment/>
    </xf>
    <xf numFmtId="177" fontId="0" fillId="0" borderId="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7" fontId="0" fillId="0" borderId="15" xfId="0" applyNumberFormat="1" applyFont="1" applyBorder="1" applyAlignment="1">
      <alignment/>
    </xf>
    <xf numFmtId="177" fontId="0" fillId="2" borderId="12" xfId="0" applyNumberFormat="1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/>
    </xf>
    <xf numFmtId="177" fontId="0" fillId="2" borderId="16" xfId="0" applyNumberFormat="1" applyFont="1" applyFill="1" applyBorder="1" applyAlignment="1">
      <alignment horizontal="center"/>
    </xf>
    <xf numFmtId="177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right"/>
    </xf>
    <xf numFmtId="176" fontId="0" fillId="2" borderId="5" xfId="0" applyNumberFormat="1" applyFont="1" applyFill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2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/>
    </xf>
    <xf numFmtId="176" fontId="0" fillId="2" borderId="16" xfId="0" applyNumberFormat="1" applyFont="1" applyFill="1" applyBorder="1" applyAlignment="1">
      <alignment horizontal="center"/>
    </xf>
    <xf numFmtId="176" fontId="0" fillId="2" borderId="17" xfId="0" applyNumberFormat="1" applyFont="1" applyFill="1" applyBorder="1" applyAlignment="1">
      <alignment/>
    </xf>
    <xf numFmtId="0" fontId="0" fillId="0" borderId="9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2" borderId="12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176" fontId="0" fillId="2" borderId="12" xfId="0" applyNumberFormat="1" applyFont="1" applyFill="1" applyBorder="1" applyAlignment="1">
      <alignment horizontal="center" shrinkToFit="1"/>
    </xf>
    <xf numFmtId="176" fontId="0" fillId="2" borderId="16" xfId="0" applyNumberFormat="1" applyFont="1" applyFill="1" applyBorder="1" applyAlignment="1">
      <alignment horizontal="center" shrinkToFit="1"/>
    </xf>
    <xf numFmtId="176" fontId="0" fillId="0" borderId="2" xfId="0" applyNumberFormat="1" applyFont="1" applyBorder="1" applyAlignment="1">
      <alignment horizontal="center" shrinkToFi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 textRotation="255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textRotation="255"/>
    </xf>
    <xf numFmtId="176" fontId="0" fillId="0" borderId="19" xfId="0" applyNumberFormat="1" applyBorder="1" applyAlignment="1">
      <alignment horizontal="center" vertical="center" textRotation="255"/>
    </xf>
    <xf numFmtId="176" fontId="0" fillId="0" borderId="17" xfId="0" applyNumberFormat="1" applyBorder="1" applyAlignment="1">
      <alignment horizontal="center" vertical="center" textRotation="255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A2" sqref="A2"/>
    </sheetView>
  </sheetViews>
  <sheetFormatPr defaultColWidth="9.00390625" defaultRowHeight="13.5"/>
  <cols>
    <col min="1" max="1" width="4.625" style="1" customWidth="1"/>
    <col min="2" max="2" width="11.625" style="10" customWidth="1"/>
    <col min="3" max="11" width="11.625" style="1" customWidth="1"/>
    <col min="12" max="16384" width="9.00390625" style="1" customWidth="1"/>
  </cols>
  <sheetData>
    <row r="1" spans="1:11" s="5" customFormat="1" ht="24" customHeight="1">
      <c r="A1" s="6" t="s">
        <v>51</v>
      </c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1" s="5" customFormat="1" ht="24" customHeight="1">
      <c r="A2" s="59" t="s">
        <v>4</v>
      </c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1" ht="17.25" customHeight="1">
      <c r="A3" s="92" t="s">
        <v>52</v>
      </c>
      <c r="B3" s="95" t="s">
        <v>53</v>
      </c>
      <c r="C3" s="90" t="s">
        <v>54</v>
      </c>
      <c r="D3" s="98"/>
      <c r="E3" s="90" t="s">
        <v>55</v>
      </c>
      <c r="F3" s="91"/>
      <c r="G3" s="91"/>
      <c r="H3" s="91"/>
      <c r="I3" s="22"/>
      <c r="J3" s="87" t="s">
        <v>56</v>
      </c>
      <c r="K3" s="87" t="s">
        <v>57</v>
      </c>
    </row>
    <row r="4" spans="1:11" ht="17.25" customHeight="1">
      <c r="A4" s="93"/>
      <c r="B4" s="96"/>
      <c r="C4" s="99" t="s">
        <v>58</v>
      </c>
      <c r="D4" s="102" t="s">
        <v>59</v>
      </c>
      <c r="E4" s="87" t="s">
        <v>60</v>
      </c>
      <c r="F4" s="87" t="s">
        <v>61</v>
      </c>
      <c r="G4" s="87" t="s">
        <v>62</v>
      </c>
      <c r="H4" s="87" t="s">
        <v>1</v>
      </c>
      <c r="I4" s="23" t="s">
        <v>63</v>
      </c>
      <c r="J4" s="88"/>
      <c r="K4" s="88"/>
    </row>
    <row r="5" spans="1:11" ht="17.25" customHeight="1">
      <c r="A5" s="93"/>
      <c r="B5" s="96"/>
      <c r="C5" s="100"/>
      <c r="D5" s="102"/>
      <c r="E5" s="88"/>
      <c r="F5" s="88"/>
      <c r="G5" s="88"/>
      <c r="H5" s="88"/>
      <c r="I5" s="23" t="s">
        <v>64</v>
      </c>
      <c r="J5" s="88"/>
      <c r="K5" s="88"/>
    </row>
    <row r="6" spans="1:11" ht="17.25" customHeight="1">
      <c r="A6" s="94"/>
      <c r="B6" s="97"/>
      <c r="C6" s="101"/>
      <c r="D6" s="102"/>
      <c r="E6" s="89"/>
      <c r="F6" s="89"/>
      <c r="G6" s="89"/>
      <c r="H6" s="89"/>
      <c r="I6" s="24"/>
      <c r="J6" s="89"/>
      <c r="K6" s="89"/>
    </row>
    <row r="7" spans="1:11" ht="17.25" customHeight="1">
      <c r="A7" s="62">
        <v>1</v>
      </c>
      <c r="B7" s="26" t="s">
        <v>6</v>
      </c>
      <c r="C7" s="62">
        <v>50077</v>
      </c>
      <c r="D7" s="62">
        <v>103027</v>
      </c>
      <c r="E7" s="63">
        <v>4862982</v>
      </c>
      <c r="F7" s="63">
        <v>792699</v>
      </c>
      <c r="G7" s="63">
        <v>1562479</v>
      </c>
      <c r="H7" s="63">
        <v>966992</v>
      </c>
      <c r="I7" s="63">
        <v>8185152</v>
      </c>
      <c r="J7" s="62">
        <f>SUM(I7*1000/C7)</f>
        <v>163451.32495956228</v>
      </c>
      <c r="K7" s="62">
        <f>SUM(I7*1000/D7)</f>
        <v>79446.6693196929</v>
      </c>
    </row>
    <row r="8" spans="1:11" ht="17.25" customHeight="1">
      <c r="A8" s="64">
        <v>2</v>
      </c>
      <c r="B8" s="28" t="s">
        <v>7</v>
      </c>
      <c r="C8" s="64">
        <v>35822</v>
      </c>
      <c r="D8" s="64">
        <v>64095</v>
      </c>
      <c r="E8" s="65">
        <v>2389642</v>
      </c>
      <c r="F8" s="65">
        <v>541786</v>
      </c>
      <c r="G8" s="65">
        <v>1053778</v>
      </c>
      <c r="H8" s="65">
        <v>634338</v>
      </c>
      <c r="I8" s="65">
        <v>4619544</v>
      </c>
      <c r="J8" s="64">
        <f aca="true" t="shared" si="0" ref="J8:J51">SUM(I8*1000/C8)</f>
        <v>128958.2937859416</v>
      </c>
      <c r="K8" s="64">
        <f aca="true" t="shared" si="1" ref="K8:K51">SUM(I8*1000/D8)</f>
        <v>72073.39106014509</v>
      </c>
    </row>
    <row r="9" spans="1:11" ht="17.25" customHeight="1">
      <c r="A9" s="64">
        <v>3</v>
      </c>
      <c r="B9" s="28" t="s">
        <v>8</v>
      </c>
      <c r="C9" s="64">
        <v>29909</v>
      </c>
      <c r="D9" s="64">
        <v>57915</v>
      </c>
      <c r="E9" s="65">
        <v>2944517</v>
      </c>
      <c r="F9" s="65">
        <v>475543</v>
      </c>
      <c r="G9" s="65">
        <v>968495</v>
      </c>
      <c r="H9" s="65">
        <v>554274</v>
      </c>
      <c r="I9" s="65">
        <v>4942829</v>
      </c>
      <c r="J9" s="64">
        <f t="shared" si="0"/>
        <v>165262.26219532583</v>
      </c>
      <c r="K9" s="64">
        <f t="shared" si="1"/>
        <v>85346.26607959942</v>
      </c>
    </row>
    <row r="10" spans="1:11" ht="17.25" customHeight="1">
      <c r="A10" s="64">
        <v>4</v>
      </c>
      <c r="B10" s="28" t="s">
        <v>9</v>
      </c>
      <c r="C10" s="64">
        <v>29259</v>
      </c>
      <c r="D10" s="64">
        <v>61782</v>
      </c>
      <c r="E10" s="65">
        <v>3048229</v>
      </c>
      <c r="F10" s="65">
        <v>379831</v>
      </c>
      <c r="G10" s="65">
        <v>1005887</v>
      </c>
      <c r="H10" s="65">
        <v>551003</v>
      </c>
      <c r="I10" s="65">
        <v>4984950</v>
      </c>
      <c r="J10" s="64">
        <f t="shared" si="0"/>
        <v>170373.21849687275</v>
      </c>
      <c r="K10" s="64">
        <f t="shared" si="1"/>
        <v>80686.12217150627</v>
      </c>
    </row>
    <row r="11" spans="1:11" ht="17.25" customHeight="1">
      <c r="A11" s="64">
        <v>5</v>
      </c>
      <c r="B11" s="28" t="s">
        <v>10</v>
      </c>
      <c r="C11" s="64">
        <v>16634</v>
      </c>
      <c r="D11" s="64">
        <v>35492</v>
      </c>
      <c r="E11" s="65">
        <v>1441174</v>
      </c>
      <c r="F11" s="65">
        <v>351957</v>
      </c>
      <c r="G11" s="65">
        <v>638502</v>
      </c>
      <c r="H11" s="65">
        <v>327518</v>
      </c>
      <c r="I11" s="65">
        <v>2759151</v>
      </c>
      <c r="J11" s="64">
        <f t="shared" si="0"/>
        <v>165874.17337982447</v>
      </c>
      <c r="K11" s="64">
        <f t="shared" si="1"/>
        <v>77740.0822720613</v>
      </c>
    </row>
    <row r="12" spans="1:11" ht="17.25" customHeight="1">
      <c r="A12" s="64">
        <v>6</v>
      </c>
      <c r="B12" s="28" t="s">
        <v>11</v>
      </c>
      <c r="C12" s="64">
        <v>10411</v>
      </c>
      <c r="D12" s="64">
        <v>23913</v>
      </c>
      <c r="E12" s="65">
        <v>1051058</v>
      </c>
      <c r="F12" s="65">
        <v>253624</v>
      </c>
      <c r="G12" s="65">
        <v>415791</v>
      </c>
      <c r="H12" s="65">
        <v>190990</v>
      </c>
      <c r="I12" s="65">
        <v>1911463</v>
      </c>
      <c r="J12" s="64">
        <f t="shared" si="0"/>
        <v>183600.32657765824</v>
      </c>
      <c r="K12" s="64">
        <f t="shared" si="1"/>
        <v>79934.05260736837</v>
      </c>
    </row>
    <row r="13" spans="1:11" ht="17.25" customHeight="1">
      <c r="A13" s="64">
        <v>7</v>
      </c>
      <c r="B13" s="28" t="s">
        <v>35</v>
      </c>
      <c r="C13" s="64">
        <v>13643</v>
      </c>
      <c r="D13" s="64">
        <v>26766</v>
      </c>
      <c r="E13" s="65">
        <v>1210031</v>
      </c>
      <c r="F13" s="65">
        <v>179636</v>
      </c>
      <c r="G13" s="65">
        <v>515856</v>
      </c>
      <c r="H13" s="65">
        <v>271050</v>
      </c>
      <c r="I13" s="65">
        <v>2176573</v>
      </c>
      <c r="J13" s="64">
        <f t="shared" si="0"/>
        <v>159537.71164699845</v>
      </c>
      <c r="K13" s="64">
        <f t="shared" si="1"/>
        <v>81318.5758051259</v>
      </c>
    </row>
    <row r="14" spans="1:11" ht="17.25" customHeight="1">
      <c r="A14" s="64">
        <v>8</v>
      </c>
      <c r="B14" s="28" t="s">
        <v>12</v>
      </c>
      <c r="C14" s="64">
        <v>9222</v>
      </c>
      <c r="D14" s="64">
        <v>21428</v>
      </c>
      <c r="E14" s="65">
        <v>985650</v>
      </c>
      <c r="F14" s="65">
        <v>235658</v>
      </c>
      <c r="G14" s="65">
        <v>414210</v>
      </c>
      <c r="H14" s="65">
        <v>178481</v>
      </c>
      <c r="I14" s="65">
        <v>1813999</v>
      </c>
      <c r="J14" s="64">
        <f t="shared" si="0"/>
        <v>196703.4265885925</v>
      </c>
      <c r="K14" s="64">
        <f t="shared" si="1"/>
        <v>84655.54414784395</v>
      </c>
    </row>
    <row r="15" spans="1:11" ht="17.25" customHeight="1">
      <c r="A15" s="64">
        <v>9</v>
      </c>
      <c r="B15" s="28" t="s">
        <v>36</v>
      </c>
      <c r="C15" s="64">
        <v>12424</v>
      </c>
      <c r="D15" s="64">
        <v>28537</v>
      </c>
      <c r="E15" s="65">
        <v>1377780</v>
      </c>
      <c r="F15" s="65">
        <v>295891</v>
      </c>
      <c r="G15" s="65">
        <v>546168</v>
      </c>
      <c r="H15" s="65">
        <v>260195</v>
      </c>
      <c r="I15" s="65">
        <v>2480034</v>
      </c>
      <c r="J15" s="64">
        <f t="shared" si="0"/>
        <v>199616.38763683193</v>
      </c>
      <c r="K15" s="64">
        <f t="shared" si="1"/>
        <v>86905.91162350633</v>
      </c>
    </row>
    <row r="16" spans="1:11" ht="17.25" customHeight="1">
      <c r="A16" s="64">
        <v>10</v>
      </c>
      <c r="B16" s="28" t="s">
        <v>13</v>
      </c>
      <c r="C16" s="64">
        <v>12048</v>
      </c>
      <c r="D16" s="64">
        <v>23798</v>
      </c>
      <c r="E16" s="65">
        <v>861991</v>
      </c>
      <c r="F16" s="65">
        <v>188160</v>
      </c>
      <c r="G16" s="65">
        <v>325848</v>
      </c>
      <c r="H16" s="65">
        <v>222716</v>
      </c>
      <c r="I16" s="65">
        <v>1598715</v>
      </c>
      <c r="J16" s="64">
        <f t="shared" si="0"/>
        <v>132695.46812749005</v>
      </c>
      <c r="K16" s="64">
        <f t="shared" si="1"/>
        <v>67178.5444154971</v>
      </c>
    </row>
    <row r="17" spans="1:11" ht="17.25" customHeight="1">
      <c r="A17" s="64">
        <v>11</v>
      </c>
      <c r="B17" s="28" t="s">
        <v>14</v>
      </c>
      <c r="C17" s="64">
        <v>6430</v>
      </c>
      <c r="D17" s="64">
        <v>12011</v>
      </c>
      <c r="E17" s="65">
        <v>462571</v>
      </c>
      <c r="F17" s="65">
        <v>126779</v>
      </c>
      <c r="G17" s="65">
        <v>175177</v>
      </c>
      <c r="H17" s="65">
        <v>101977</v>
      </c>
      <c r="I17" s="65">
        <v>866504</v>
      </c>
      <c r="J17" s="64">
        <f t="shared" si="0"/>
        <v>134759.56454121307</v>
      </c>
      <c r="K17" s="64">
        <f t="shared" si="1"/>
        <v>72142.53600865873</v>
      </c>
    </row>
    <row r="18" spans="1:11" ht="17.25" customHeight="1">
      <c r="A18" s="64">
        <v>12</v>
      </c>
      <c r="B18" s="28" t="s">
        <v>15</v>
      </c>
      <c r="C18" s="64">
        <v>10173</v>
      </c>
      <c r="D18" s="64">
        <v>19602</v>
      </c>
      <c r="E18" s="65">
        <v>667653</v>
      </c>
      <c r="F18" s="65">
        <v>166665</v>
      </c>
      <c r="G18" s="65">
        <v>296984</v>
      </c>
      <c r="H18" s="65">
        <v>163603</v>
      </c>
      <c r="I18" s="65">
        <v>1294905</v>
      </c>
      <c r="J18" s="64">
        <f t="shared" si="0"/>
        <v>127288.41049837806</v>
      </c>
      <c r="K18" s="64">
        <f t="shared" si="1"/>
        <v>66059.84083256811</v>
      </c>
    </row>
    <row r="19" spans="1:11" ht="17.25" customHeight="1">
      <c r="A19" s="64">
        <v>13</v>
      </c>
      <c r="B19" s="28" t="s">
        <v>16</v>
      </c>
      <c r="C19" s="64">
        <v>16254</v>
      </c>
      <c r="D19" s="64">
        <v>34054</v>
      </c>
      <c r="E19" s="65">
        <v>1440062</v>
      </c>
      <c r="F19" s="65">
        <v>0</v>
      </c>
      <c r="G19" s="65">
        <v>636476</v>
      </c>
      <c r="H19" s="65">
        <v>264349</v>
      </c>
      <c r="I19" s="65">
        <v>2340887</v>
      </c>
      <c r="J19" s="64">
        <f t="shared" si="0"/>
        <v>144019.1337516919</v>
      </c>
      <c r="K19" s="64">
        <f t="shared" si="1"/>
        <v>68740.44165149468</v>
      </c>
    </row>
    <row r="20" spans="1:11" ht="17.25" customHeight="1">
      <c r="A20" s="64">
        <v>14</v>
      </c>
      <c r="B20" s="28" t="s">
        <v>17</v>
      </c>
      <c r="C20" s="64">
        <v>22276</v>
      </c>
      <c r="D20" s="64">
        <v>42548</v>
      </c>
      <c r="E20" s="65">
        <v>2209501</v>
      </c>
      <c r="F20" s="65">
        <v>0</v>
      </c>
      <c r="G20" s="65">
        <v>741252</v>
      </c>
      <c r="H20" s="65">
        <v>375304</v>
      </c>
      <c r="I20" s="65">
        <v>3326057</v>
      </c>
      <c r="J20" s="64">
        <f t="shared" si="0"/>
        <v>149311.23181899803</v>
      </c>
      <c r="K20" s="64">
        <f t="shared" si="1"/>
        <v>78171.87646892921</v>
      </c>
    </row>
    <row r="21" spans="1:11" ht="17.25" customHeight="1">
      <c r="A21" s="64">
        <v>15</v>
      </c>
      <c r="B21" s="28" t="s">
        <v>18</v>
      </c>
      <c r="C21" s="64">
        <v>13239</v>
      </c>
      <c r="D21" s="64">
        <v>25629</v>
      </c>
      <c r="E21" s="65">
        <v>1208519</v>
      </c>
      <c r="F21" s="65">
        <v>233617</v>
      </c>
      <c r="G21" s="65">
        <v>429616</v>
      </c>
      <c r="H21" s="65">
        <v>248741</v>
      </c>
      <c r="I21" s="65">
        <v>2120493</v>
      </c>
      <c r="J21" s="64">
        <f t="shared" si="0"/>
        <v>160170.17901654204</v>
      </c>
      <c r="K21" s="64">
        <f t="shared" si="1"/>
        <v>82738.03113660307</v>
      </c>
    </row>
    <row r="22" spans="1:11" ht="17.25" customHeight="1">
      <c r="A22" s="64">
        <v>16</v>
      </c>
      <c r="B22" s="28" t="s">
        <v>19</v>
      </c>
      <c r="C22" s="64">
        <v>30467</v>
      </c>
      <c r="D22" s="64">
        <v>63030</v>
      </c>
      <c r="E22" s="65">
        <v>2861325</v>
      </c>
      <c r="F22" s="65">
        <v>628668</v>
      </c>
      <c r="G22" s="65">
        <v>1553853</v>
      </c>
      <c r="H22" s="65">
        <v>724878</v>
      </c>
      <c r="I22" s="65">
        <v>5768724</v>
      </c>
      <c r="J22" s="64">
        <f t="shared" si="0"/>
        <v>189343.355105524</v>
      </c>
      <c r="K22" s="64">
        <f t="shared" si="1"/>
        <v>91523.46501665874</v>
      </c>
    </row>
    <row r="23" spans="1:11" ht="17.25" customHeight="1">
      <c r="A23" s="64">
        <v>17</v>
      </c>
      <c r="B23" s="28" t="s">
        <v>20</v>
      </c>
      <c r="C23" s="64">
        <v>25998</v>
      </c>
      <c r="D23" s="64">
        <v>50544</v>
      </c>
      <c r="E23" s="65">
        <v>2460538</v>
      </c>
      <c r="F23" s="66">
        <v>0</v>
      </c>
      <c r="G23" s="65">
        <v>994949</v>
      </c>
      <c r="H23" s="65">
        <v>539370</v>
      </c>
      <c r="I23" s="65">
        <v>3994857</v>
      </c>
      <c r="J23" s="64">
        <f t="shared" si="0"/>
        <v>153660.16616662822</v>
      </c>
      <c r="K23" s="64">
        <f t="shared" si="1"/>
        <v>79037.2150997151</v>
      </c>
    </row>
    <row r="24" spans="1:11" ht="17.25" customHeight="1">
      <c r="A24" s="64">
        <v>18</v>
      </c>
      <c r="B24" s="28" t="s">
        <v>21</v>
      </c>
      <c r="C24" s="64">
        <v>14086</v>
      </c>
      <c r="D24" s="64">
        <v>29836</v>
      </c>
      <c r="E24" s="65">
        <v>1251385</v>
      </c>
      <c r="F24" s="65">
        <v>270175</v>
      </c>
      <c r="G24" s="65">
        <v>565286</v>
      </c>
      <c r="H24" s="65">
        <v>327980</v>
      </c>
      <c r="I24" s="65">
        <v>2414826</v>
      </c>
      <c r="J24" s="64">
        <f t="shared" si="0"/>
        <v>171434.47394576174</v>
      </c>
      <c r="K24" s="64">
        <f t="shared" si="1"/>
        <v>80936.65370693122</v>
      </c>
    </row>
    <row r="25" spans="1:11" ht="17.25" customHeight="1">
      <c r="A25" s="64">
        <v>19</v>
      </c>
      <c r="B25" s="28" t="s">
        <v>22</v>
      </c>
      <c r="C25" s="64">
        <v>6527</v>
      </c>
      <c r="D25" s="64">
        <v>14681</v>
      </c>
      <c r="E25" s="65">
        <v>604921</v>
      </c>
      <c r="F25" s="65">
        <v>138919</v>
      </c>
      <c r="G25" s="65">
        <v>262450</v>
      </c>
      <c r="H25" s="65">
        <v>150425</v>
      </c>
      <c r="I25" s="65">
        <v>1156715</v>
      </c>
      <c r="J25" s="64">
        <f t="shared" si="0"/>
        <v>177220.00919258464</v>
      </c>
      <c r="K25" s="64">
        <f t="shared" si="1"/>
        <v>78789.9325659015</v>
      </c>
    </row>
    <row r="26" spans="1:11" ht="17.25" customHeight="1">
      <c r="A26" s="64">
        <v>20</v>
      </c>
      <c r="B26" s="28" t="s">
        <v>23</v>
      </c>
      <c r="C26" s="64">
        <v>8241</v>
      </c>
      <c r="D26" s="64">
        <v>16768</v>
      </c>
      <c r="E26" s="65">
        <v>910353</v>
      </c>
      <c r="F26" s="65">
        <v>43128</v>
      </c>
      <c r="G26" s="65">
        <v>283003</v>
      </c>
      <c r="H26" s="65">
        <v>142012</v>
      </c>
      <c r="I26" s="65">
        <v>1378496</v>
      </c>
      <c r="J26" s="64">
        <f t="shared" si="0"/>
        <v>167272.90377381386</v>
      </c>
      <c r="K26" s="64">
        <f t="shared" si="1"/>
        <v>82209.92366412214</v>
      </c>
    </row>
    <row r="27" spans="1:11" ht="17.25" customHeight="1">
      <c r="A27" s="64">
        <v>21</v>
      </c>
      <c r="B27" s="28" t="s">
        <v>37</v>
      </c>
      <c r="C27" s="64">
        <v>10286</v>
      </c>
      <c r="D27" s="64">
        <v>21311</v>
      </c>
      <c r="E27" s="65">
        <v>676472</v>
      </c>
      <c r="F27" s="65">
        <v>158204</v>
      </c>
      <c r="G27" s="65">
        <v>276148</v>
      </c>
      <c r="H27" s="65">
        <v>152140</v>
      </c>
      <c r="I27" s="65">
        <v>1262964</v>
      </c>
      <c r="J27" s="64">
        <f aca="true" t="shared" si="2" ref="J27:J32">SUM(I27*1000/C27)</f>
        <v>122784.75597900058</v>
      </c>
      <c r="K27" s="64">
        <f aca="true" t="shared" si="3" ref="K27:K32">SUM(I27*1000/D27)</f>
        <v>59263.478954530525</v>
      </c>
    </row>
    <row r="28" spans="1:11" ht="17.25" customHeight="1">
      <c r="A28" s="64">
        <v>22</v>
      </c>
      <c r="B28" s="29" t="s">
        <v>38</v>
      </c>
      <c r="C28" s="64">
        <v>10690</v>
      </c>
      <c r="D28" s="64">
        <v>21112</v>
      </c>
      <c r="E28" s="65">
        <v>942507</v>
      </c>
      <c r="F28" s="66">
        <v>0</v>
      </c>
      <c r="G28" s="65">
        <v>467103</v>
      </c>
      <c r="H28" s="65">
        <v>227619</v>
      </c>
      <c r="I28" s="65">
        <v>1637229</v>
      </c>
      <c r="J28" s="64">
        <f t="shared" si="2"/>
        <v>153155.19176800747</v>
      </c>
      <c r="K28" s="64">
        <f t="shared" si="3"/>
        <v>77549.68738158394</v>
      </c>
    </row>
    <row r="29" spans="1:11" ht="17.25" customHeight="1">
      <c r="A29" s="64">
        <v>23</v>
      </c>
      <c r="B29" s="29" t="s">
        <v>39</v>
      </c>
      <c r="C29" s="64">
        <v>22412</v>
      </c>
      <c r="D29" s="64">
        <v>50306</v>
      </c>
      <c r="E29" s="65">
        <v>1819170</v>
      </c>
      <c r="F29" s="65">
        <v>222738</v>
      </c>
      <c r="G29" s="65">
        <v>719538</v>
      </c>
      <c r="H29" s="65">
        <v>372632</v>
      </c>
      <c r="I29" s="65">
        <v>3134078</v>
      </c>
      <c r="J29" s="64">
        <f t="shared" si="2"/>
        <v>139839.28252721755</v>
      </c>
      <c r="K29" s="64">
        <f t="shared" si="3"/>
        <v>62300.282272492346</v>
      </c>
    </row>
    <row r="30" spans="1:11" ht="17.25" customHeight="1">
      <c r="A30" s="64">
        <v>24</v>
      </c>
      <c r="B30" s="29" t="s">
        <v>40</v>
      </c>
      <c r="C30" s="64">
        <v>11533</v>
      </c>
      <c r="D30" s="64">
        <v>28824</v>
      </c>
      <c r="E30" s="65">
        <v>1313733</v>
      </c>
      <c r="F30" s="65">
        <v>319922</v>
      </c>
      <c r="G30" s="65">
        <v>597984</v>
      </c>
      <c r="H30" s="65">
        <v>259585</v>
      </c>
      <c r="I30" s="65">
        <v>2491224</v>
      </c>
      <c r="J30" s="64">
        <f t="shared" si="2"/>
        <v>216008.32393999826</v>
      </c>
      <c r="K30" s="64">
        <f t="shared" si="3"/>
        <v>86428.80932556203</v>
      </c>
    </row>
    <row r="31" spans="1:11" ht="17.25" customHeight="1">
      <c r="A31" s="64">
        <v>25</v>
      </c>
      <c r="B31" s="29" t="s">
        <v>41</v>
      </c>
      <c r="C31" s="67">
        <v>9634</v>
      </c>
      <c r="D31" s="64">
        <v>21521</v>
      </c>
      <c r="E31" s="65">
        <v>802128</v>
      </c>
      <c r="F31" s="65">
        <v>251786</v>
      </c>
      <c r="G31" s="65">
        <v>368698</v>
      </c>
      <c r="H31" s="65">
        <v>197990</v>
      </c>
      <c r="I31" s="65">
        <v>1620602</v>
      </c>
      <c r="J31" s="64">
        <f t="shared" si="2"/>
        <v>168216.94000415195</v>
      </c>
      <c r="K31" s="64">
        <f t="shared" si="3"/>
        <v>75303.28516332884</v>
      </c>
    </row>
    <row r="32" spans="1:11" ht="17.25" customHeight="1">
      <c r="A32" s="64">
        <v>26</v>
      </c>
      <c r="B32" s="30" t="s">
        <v>42</v>
      </c>
      <c r="C32" s="67">
        <v>8486</v>
      </c>
      <c r="D32" s="64">
        <v>18396</v>
      </c>
      <c r="E32" s="65">
        <v>758884</v>
      </c>
      <c r="F32" s="65">
        <v>204204</v>
      </c>
      <c r="G32" s="65">
        <v>240816</v>
      </c>
      <c r="H32" s="65">
        <v>126794</v>
      </c>
      <c r="I32" s="65">
        <v>1330698</v>
      </c>
      <c r="J32" s="64">
        <f t="shared" si="2"/>
        <v>156810.98279519207</v>
      </c>
      <c r="K32" s="64">
        <f t="shared" si="3"/>
        <v>72336.26875407697</v>
      </c>
    </row>
    <row r="33" spans="1:11" ht="17.25" customHeight="1">
      <c r="A33" s="64">
        <v>27</v>
      </c>
      <c r="B33" s="86" t="s">
        <v>43</v>
      </c>
      <c r="C33" s="67">
        <v>9734</v>
      </c>
      <c r="D33" s="64">
        <v>23457</v>
      </c>
      <c r="E33" s="65">
        <v>808517</v>
      </c>
      <c r="F33" s="65">
        <v>184987</v>
      </c>
      <c r="G33" s="65">
        <v>408352</v>
      </c>
      <c r="H33" s="65">
        <v>226016</v>
      </c>
      <c r="I33" s="65">
        <v>1627872</v>
      </c>
      <c r="J33" s="64">
        <f t="shared" si="0"/>
        <v>167235.66878980893</v>
      </c>
      <c r="K33" s="64">
        <f t="shared" si="1"/>
        <v>69398.13275354904</v>
      </c>
    </row>
    <row r="34" spans="1:11" ht="17.25" customHeight="1">
      <c r="A34" s="64">
        <v>28</v>
      </c>
      <c r="B34" s="30" t="s">
        <v>44</v>
      </c>
      <c r="C34" s="67">
        <v>17625</v>
      </c>
      <c r="D34" s="64">
        <v>39286</v>
      </c>
      <c r="E34" s="65">
        <v>1489937</v>
      </c>
      <c r="F34" s="65">
        <v>304265</v>
      </c>
      <c r="G34" s="65">
        <v>604725</v>
      </c>
      <c r="H34" s="65">
        <v>350741</v>
      </c>
      <c r="I34" s="65">
        <v>2749668</v>
      </c>
      <c r="J34" s="64">
        <f t="shared" si="0"/>
        <v>156009.53191489363</v>
      </c>
      <c r="K34" s="64">
        <f t="shared" si="1"/>
        <v>69991.04006516316</v>
      </c>
    </row>
    <row r="35" spans="1:11" ht="17.25" customHeight="1">
      <c r="A35" s="64">
        <v>29</v>
      </c>
      <c r="B35" s="30" t="s">
        <v>45</v>
      </c>
      <c r="C35" s="67">
        <v>8370</v>
      </c>
      <c r="D35" s="64">
        <v>21955</v>
      </c>
      <c r="E35" s="65">
        <v>709202</v>
      </c>
      <c r="F35" s="65">
        <v>203971</v>
      </c>
      <c r="G35" s="65">
        <v>432593</v>
      </c>
      <c r="H35" s="65">
        <v>192483</v>
      </c>
      <c r="I35" s="65">
        <v>1538249</v>
      </c>
      <c r="J35" s="64">
        <f t="shared" si="0"/>
        <v>183781.24253285542</v>
      </c>
      <c r="K35" s="64">
        <f t="shared" si="1"/>
        <v>70063.72124800729</v>
      </c>
    </row>
    <row r="36" spans="1:11" ht="17.25" customHeight="1">
      <c r="A36" s="64">
        <v>30</v>
      </c>
      <c r="B36" s="30" t="s">
        <v>46</v>
      </c>
      <c r="C36" s="67">
        <v>13050</v>
      </c>
      <c r="D36" s="64">
        <v>32497</v>
      </c>
      <c r="E36" s="65">
        <v>1141044</v>
      </c>
      <c r="F36" s="65">
        <v>283172</v>
      </c>
      <c r="G36" s="65">
        <v>553751</v>
      </c>
      <c r="H36" s="65">
        <v>288435</v>
      </c>
      <c r="I36" s="65">
        <v>2266402</v>
      </c>
      <c r="J36" s="64">
        <f t="shared" si="0"/>
        <v>173670.65134099618</v>
      </c>
      <c r="K36" s="64">
        <f t="shared" si="1"/>
        <v>69741.88386620303</v>
      </c>
    </row>
    <row r="37" spans="1:11" ht="17.25" customHeight="1">
      <c r="A37" s="64">
        <v>31</v>
      </c>
      <c r="B37" s="32" t="s">
        <v>47</v>
      </c>
      <c r="C37" s="64">
        <v>7790</v>
      </c>
      <c r="D37" s="64">
        <v>16895</v>
      </c>
      <c r="E37" s="65">
        <v>791839</v>
      </c>
      <c r="F37" s="65">
        <v>165095</v>
      </c>
      <c r="G37" s="65">
        <v>220795</v>
      </c>
      <c r="H37" s="65">
        <v>131800</v>
      </c>
      <c r="I37" s="65">
        <v>1309529</v>
      </c>
      <c r="J37" s="64">
        <f t="shared" si="0"/>
        <v>168103.85109114248</v>
      </c>
      <c r="K37" s="64">
        <f t="shared" si="1"/>
        <v>77509.85498668245</v>
      </c>
    </row>
    <row r="38" spans="1:11" ht="17.25" customHeight="1">
      <c r="A38" s="68">
        <v>32</v>
      </c>
      <c r="B38" s="34" t="s">
        <v>48</v>
      </c>
      <c r="C38" s="68">
        <v>10132</v>
      </c>
      <c r="D38" s="68">
        <v>22941</v>
      </c>
      <c r="E38" s="69">
        <v>852522</v>
      </c>
      <c r="F38" s="69">
        <v>246301</v>
      </c>
      <c r="G38" s="69">
        <v>408076</v>
      </c>
      <c r="H38" s="69">
        <v>183374</v>
      </c>
      <c r="I38" s="69">
        <v>1690273</v>
      </c>
      <c r="J38" s="68">
        <f t="shared" si="0"/>
        <v>166825.2072641137</v>
      </c>
      <c r="K38" s="68">
        <f t="shared" si="1"/>
        <v>73679.1334292315</v>
      </c>
    </row>
    <row r="39" spans="1:11" ht="17.25" customHeight="1">
      <c r="A39" s="70"/>
      <c r="B39" s="36" t="s">
        <v>50</v>
      </c>
      <c r="C39" s="71">
        <f aca="true" t="shared" si="4" ref="C39:H39">SUM(C7:C38)</f>
        <v>512882</v>
      </c>
      <c r="D39" s="71">
        <f t="shared" si="4"/>
        <v>1073957</v>
      </c>
      <c r="E39" s="71">
        <f t="shared" si="4"/>
        <v>46355837</v>
      </c>
      <c r="F39" s="71">
        <f t="shared" si="4"/>
        <v>7847381</v>
      </c>
      <c r="G39" s="71">
        <f t="shared" si="4"/>
        <v>18684639</v>
      </c>
      <c r="H39" s="71">
        <f t="shared" si="4"/>
        <v>9905805</v>
      </c>
      <c r="I39" s="71">
        <f>SUM(E39:H39)</f>
        <v>82793662</v>
      </c>
      <c r="J39" s="71">
        <f t="shared" si="0"/>
        <v>161428.28564855075</v>
      </c>
      <c r="K39" s="71">
        <f t="shared" si="1"/>
        <v>77092.15732101006</v>
      </c>
    </row>
    <row r="40" spans="1:11" ht="17.25" customHeight="1">
      <c r="A40" s="72">
        <v>33</v>
      </c>
      <c r="B40" s="39" t="s">
        <v>24</v>
      </c>
      <c r="C40" s="72">
        <v>7132</v>
      </c>
      <c r="D40" s="72">
        <v>16529</v>
      </c>
      <c r="E40" s="72">
        <v>656907</v>
      </c>
      <c r="F40" s="72">
        <v>121599</v>
      </c>
      <c r="G40" s="72">
        <v>288401</v>
      </c>
      <c r="H40" s="72">
        <v>139259</v>
      </c>
      <c r="I40" s="72">
        <v>1206166</v>
      </c>
      <c r="J40" s="72">
        <f t="shared" si="0"/>
        <v>169120.30286034773</v>
      </c>
      <c r="K40" s="72">
        <f t="shared" si="1"/>
        <v>72972.7146227842</v>
      </c>
    </row>
    <row r="41" spans="1:11" ht="17.25" customHeight="1">
      <c r="A41" s="64">
        <v>34</v>
      </c>
      <c r="B41" s="28" t="s">
        <v>25</v>
      </c>
      <c r="C41" s="64">
        <v>4413</v>
      </c>
      <c r="D41" s="64">
        <v>9554</v>
      </c>
      <c r="E41" s="64">
        <v>284849</v>
      </c>
      <c r="F41" s="64">
        <v>111903</v>
      </c>
      <c r="G41" s="64">
        <v>150252</v>
      </c>
      <c r="H41" s="64">
        <v>85985</v>
      </c>
      <c r="I41" s="64">
        <v>632989</v>
      </c>
      <c r="J41" s="64">
        <f t="shared" si="0"/>
        <v>143437.3442102878</v>
      </c>
      <c r="K41" s="64">
        <f t="shared" si="1"/>
        <v>66253.8203893657</v>
      </c>
    </row>
    <row r="42" spans="1:11" ht="17.25" customHeight="1">
      <c r="A42" s="64">
        <v>35</v>
      </c>
      <c r="B42" s="28" t="s">
        <v>49</v>
      </c>
      <c r="C42" s="64">
        <v>4676</v>
      </c>
      <c r="D42" s="64">
        <v>10140</v>
      </c>
      <c r="E42" s="64">
        <v>299666</v>
      </c>
      <c r="F42" s="64">
        <v>86858</v>
      </c>
      <c r="G42" s="64">
        <v>206440</v>
      </c>
      <c r="H42" s="64">
        <v>98007</v>
      </c>
      <c r="I42" s="64">
        <v>690971</v>
      </c>
      <c r="J42" s="64">
        <f t="shared" si="0"/>
        <v>147769.6749358426</v>
      </c>
      <c r="K42" s="64">
        <f t="shared" si="1"/>
        <v>68143.0966469428</v>
      </c>
    </row>
    <row r="43" spans="1:11" ht="17.25" customHeight="1">
      <c r="A43" s="64">
        <v>36</v>
      </c>
      <c r="B43" s="28" t="s">
        <v>26</v>
      </c>
      <c r="C43" s="64">
        <v>5733</v>
      </c>
      <c r="D43" s="64">
        <v>11110</v>
      </c>
      <c r="E43" s="64">
        <v>358792</v>
      </c>
      <c r="F43" s="64">
        <v>104704</v>
      </c>
      <c r="G43" s="64">
        <v>104191</v>
      </c>
      <c r="H43" s="64">
        <v>71238</v>
      </c>
      <c r="I43" s="64">
        <v>638925</v>
      </c>
      <c r="J43" s="64">
        <f t="shared" si="0"/>
        <v>111446.88644688645</v>
      </c>
      <c r="K43" s="64">
        <f t="shared" si="1"/>
        <v>57509.00090009001</v>
      </c>
    </row>
    <row r="44" spans="1:11" ht="17.25" customHeight="1">
      <c r="A44" s="64">
        <v>37</v>
      </c>
      <c r="B44" s="28" t="s">
        <v>27</v>
      </c>
      <c r="C44" s="64">
        <v>5449</v>
      </c>
      <c r="D44" s="64">
        <v>11581</v>
      </c>
      <c r="E44" s="64">
        <v>393617</v>
      </c>
      <c r="F44" s="64">
        <v>121112</v>
      </c>
      <c r="G44" s="64">
        <v>184732</v>
      </c>
      <c r="H44" s="64">
        <v>82088</v>
      </c>
      <c r="I44" s="64">
        <v>781549</v>
      </c>
      <c r="J44" s="64">
        <f t="shared" si="0"/>
        <v>143429.80363369425</v>
      </c>
      <c r="K44" s="64">
        <f t="shared" si="1"/>
        <v>67485.45030653657</v>
      </c>
    </row>
    <row r="45" spans="1:11" ht="17.25" customHeight="1">
      <c r="A45" s="64">
        <v>38</v>
      </c>
      <c r="B45" s="28" t="s">
        <v>28</v>
      </c>
      <c r="C45" s="64">
        <v>3314</v>
      </c>
      <c r="D45" s="64">
        <v>6583</v>
      </c>
      <c r="E45" s="64">
        <v>283251</v>
      </c>
      <c r="F45" s="64">
        <v>75660</v>
      </c>
      <c r="G45" s="64">
        <v>128199</v>
      </c>
      <c r="H45" s="64">
        <v>76827</v>
      </c>
      <c r="I45" s="64">
        <v>563937</v>
      </c>
      <c r="J45" s="64">
        <f t="shared" si="0"/>
        <v>170168.07483403743</v>
      </c>
      <c r="K45" s="64">
        <f t="shared" si="1"/>
        <v>85665.65395716239</v>
      </c>
    </row>
    <row r="46" spans="1:11" ht="17.25" customHeight="1">
      <c r="A46" s="64">
        <v>39</v>
      </c>
      <c r="B46" s="28" t="s">
        <v>29</v>
      </c>
      <c r="C46" s="64">
        <v>8675</v>
      </c>
      <c r="D46" s="64">
        <v>17454</v>
      </c>
      <c r="E46" s="64">
        <v>752502</v>
      </c>
      <c r="F46" s="64">
        <v>168321</v>
      </c>
      <c r="G46" s="64">
        <v>354507</v>
      </c>
      <c r="H46" s="64">
        <v>197119</v>
      </c>
      <c r="I46" s="64">
        <v>1472449</v>
      </c>
      <c r="J46" s="64">
        <f t="shared" si="0"/>
        <v>169734.75504322766</v>
      </c>
      <c r="K46" s="64">
        <f t="shared" si="1"/>
        <v>84361.6935945915</v>
      </c>
    </row>
    <row r="47" spans="1:11" ht="17.25" customHeight="1">
      <c r="A47" s="64">
        <v>40</v>
      </c>
      <c r="B47" s="28" t="s">
        <v>30</v>
      </c>
      <c r="C47" s="64">
        <v>2304</v>
      </c>
      <c r="D47" s="64">
        <v>5381</v>
      </c>
      <c r="E47" s="64">
        <v>197073</v>
      </c>
      <c r="F47" s="64">
        <v>65428</v>
      </c>
      <c r="G47" s="64">
        <v>118899</v>
      </c>
      <c r="H47" s="64">
        <v>54647</v>
      </c>
      <c r="I47" s="64">
        <v>436047</v>
      </c>
      <c r="J47" s="64">
        <f t="shared" si="0"/>
        <v>189256.51041666666</v>
      </c>
      <c r="K47" s="64">
        <f t="shared" si="1"/>
        <v>81034.56606578703</v>
      </c>
    </row>
    <row r="48" spans="1:11" ht="17.25" customHeight="1">
      <c r="A48" s="64">
        <v>41</v>
      </c>
      <c r="B48" s="28" t="s">
        <v>31</v>
      </c>
      <c r="C48" s="64">
        <v>4510</v>
      </c>
      <c r="D48" s="64">
        <v>12455</v>
      </c>
      <c r="E48" s="64">
        <v>556257</v>
      </c>
      <c r="F48" s="64">
        <v>127730</v>
      </c>
      <c r="G48" s="64">
        <v>246159</v>
      </c>
      <c r="H48" s="64">
        <v>88199</v>
      </c>
      <c r="I48" s="64">
        <v>1018345</v>
      </c>
      <c r="J48" s="64">
        <f t="shared" si="0"/>
        <v>225797.11751662972</v>
      </c>
      <c r="K48" s="64">
        <f t="shared" si="1"/>
        <v>81761.94299478122</v>
      </c>
    </row>
    <row r="49" spans="1:11" ht="17.25" customHeight="1">
      <c r="A49" s="64">
        <v>42</v>
      </c>
      <c r="B49" s="28" t="s">
        <v>32</v>
      </c>
      <c r="C49" s="64">
        <v>1663</v>
      </c>
      <c r="D49" s="64">
        <v>3999</v>
      </c>
      <c r="E49" s="64">
        <v>157639</v>
      </c>
      <c r="F49" s="64">
        <v>49851</v>
      </c>
      <c r="G49" s="64">
        <v>68888</v>
      </c>
      <c r="H49" s="64">
        <v>35640</v>
      </c>
      <c r="I49" s="64">
        <v>312018</v>
      </c>
      <c r="J49" s="64">
        <f t="shared" si="0"/>
        <v>187623.5718580878</v>
      </c>
      <c r="K49" s="64">
        <f t="shared" si="1"/>
        <v>78024.00600150037</v>
      </c>
    </row>
    <row r="50" spans="1:11" ht="17.25" customHeight="1">
      <c r="A50" s="64">
        <v>43</v>
      </c>
      <c r="B50" s="28" t="s">
        <v>33</v>
      </c>
      <c r="C50" s="64">
        <v>5316</v>
      </c>
      <c r="D50" s="64">
        <v>13044</v>
      </c>
      <c r="E50" s="64">
        <v>560897</v>
      </c>
      <c r="F50" s="64">
        <v>133433</v>
      </c>
      <c r="G50" s="64">
        <v>245174</v>
      </c>
      <c r="H50" s="64">
        <v>109833</v>
      </c>
      <c r="I50" s="64">
        <v>1049337</v>
      </c>
      <c r="J50" s="64">
        <f t="shared" si="0"/>
        <v>197392.21218961626</v>
      </c>
      <c r="K50" s="64">
        <f t="shared" si="1"/>
        <v>80445.95216191352</v>
      </c>
    </row>
    <row r="51" spans="1:11" ht="17.25" customHeight="1">
      <c r="A51" s="68">
        <v>44</v>
      </c>
      <c r="B51" s="34" t="s">
        <v>34</v>
      </c>
      <c r="C51" s="68">
        <v>3650</v>
      </c>
      <c r="D51" s="68">
        <v>7534</v>
      </c>
      <c r="E51" s="68">
        <v>347620</v>
      </c>
      <c r="F51" s="68">
        <v>62012</v>
      </c>
      <c r="G51" s="68">
        <v>138806</v>
      </c>
      <c r="H51" s="68">
        <v>74273</v>
      </c>
      <c r="I51" s="68">
        <v>622711</v>
      </c>
      <c r="J51" s="68">
        <f t="shared" si="0"/>
        <v>170605.75342465754</v>
      </c>
      <c r="K51" s="68">
        <f t="shared" si="1"/>
        <v>82653.43774887179</v>
      </c>
    </row>
    <row r="52" spans="1:11" ht="17.25" customHeight="1">
      <c r="A52" s="70"/>
      <c r="B52" s="73" t="s">
        <v>2</v>
      </c>
      <c r="C52" s="71">
        <f aca="true" t="shared" si="5" ref="C52:H52">SUM(C40:C51)</f>
        <v>56835</v>
      </c>
      <c r="D52" s="71">
        <f t="shared" si="5"/>
        <v>125364</v>
      </c>
      <c r="E52" s="71">
        <f t="shared" si="5"/>
        <v>4849070</v>
      </c>
      <c r="F52" s="71">
        <f t="shared" si="5"/>
        <v>1228611</v>
      </c>
      <c r="G52" s="71">
        <f t="shared" si="5"/>
        <v>2234648</v>
      </c>
      <c r="H52" s="71">
        <f t="shared" si="5"/>
        <v>1113115</v>
      </c>
      <c r="I52" s="71">
        <f>SUM(E52:H52)</f>
        <v>9425444</v>
      </c>
      <c r="J52" s="71">
        <f>SUM(I52*1000/C52)</f>
        <v>165838.72613706344</v>
      </c>
      <c r="K52" s="71">
        <f>SUM(I52*1000/D52)</f>
        <v>75184.61440285888</v>
      </c>
    </row>
    <row r="53" spans="1:11" ht="17.25" customHeight="1">
      <c r="A53" s="74"/>
      <c r="B53" s="75" t="s">
        <v>65</v>
      </c>
      <c r="C53" s="76">
        <f aca="true" t="shared" si="6" ref="C53:H53">SUM(C52,C39)</f>
        <v>569717</v>
      </c>
      <c r="D53" s="76">
        <f t="shared" si="6"/>
        <v>1199321</v>
      </c>
      <c r="E53" s="76">
        <f t="shared" si="6"/>
        <v>51204907</v>
      </c>
      <c r="F53" s="76">
        <f t="shared" si="6"/>
        <v>9075992</v>
      </c>
      <c r="G53" s="76">
        <f t="shared" si="6"/>
        <v>20919287</v>
      </c>
      <c r="H53" s="76">
        <f t="shared" si="6"/>
        <v>11018920</v>
      </c>
      <c r="I53" s="76">
        <f>SUM(E53:H53)</f>
        <v>92219106</v>
      </c>
      <c r="J53" s="76">
        <f>SUM(I53*1000/C53)</f>
        <v>161868.27144003074</v>
      </c>
      <c r="K53" s="76">
        <f>SUM(I53*1000/D53)</f>
        <v>76892.76348867401</v>
      </c>
    </row>
    <row r="54" ht="17.25" customHeight="1"/>
    <row r="55" ht="13.5">
      <c r="D55" s="15"/>
    </row>
    <row r="56" ht="13.5">
      <c r="D56" s="15"/>
    </row>
    <row r="57" ht="13.5">
      <c r="D57" s="15"/>
    </row>
    <row r="58" ht="13.5">
      <c r="D58" s="15"/>
    </row>
    <row r="59" ht="13.5">
      <c r="D59" s="15"/>
    </row>
    <row r="60" ht="13.5">
      <c r="D60" s="15"/>
    </row>
    <row r="61" ht="13.5">
      <c r="D61" s="15"/>
    </row>
  </sheetData>
  <mergeCells count="12">
    <mergeCell ref="A3:A6"/>
    <mergeCell ref="B3:B6"/>
    <mergeCell ref="C3:D3"/>
    <mergeCell ref="C4:C6"/>
    <mergeCell ref="D4:D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E14" sqref="E14"/>
    </sheetView>
  </sheetViews>
  <sheetFormatPr defaultColWidth="9.00390625" defaultRowHeight="13.5"/>
  <cols>
    <col min="1" max="1" width="4.625" style="1" customWidth="1"/>
    <col min="2" max="2" width="11.625" style="10" customWidth="1"/>
    <col min="3" max="11" width="11.625" style="1" customWidth="1"/>
    <col min="12" max="16384" width="9.00390625" style="1" customWidth="1"/>
  </cols>
  <sheetData>
    <row r="1" spans="1:11" ht="23.25" customHeight="1">
      <c r="A1" s="16" t="s">
        <v>51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2" spans="1:11" ht="23.25" customHeight="1">
      <c r="A2" s="7" t="s">
        <v>5</v>
      </c>
      <c r="B2" s="45"/>
      <c r="C2" s="46"/>
      <c r="D2" s="46"/>
      <c r="E2" s="46"/>
      <c r="F2" s="46"/>
      <c r="G2" s="46"/>
      <c r="H2" s="46"/>
      <c r="I2" s="46"/>
      <c r="J2" s="46"/>
      <c r="K2" s="46"/>
    </row>
    <row r="3" spans="1:11" ht="17.25" customHeight="1">
      <c r="A3" s="106" t="s">
        <v>0</v>
      </c>
      <c r="B3" s="109" t="s">
        <v>53</v>
      </c>
      <c r="C3" s="112" t="s">
        <v>54</v>
      </c>
      <c r="D3" s="113"/>
      <c r="E3" s="112" t="s">
        <v>55</v>
      </c>
      <c r="F3" s="114"/>
      <c r="G3" s="114"/>
      <c r="H3" s="114"/>
      <c r="I3" s="47"/>
      <c r="J3" s="103" t="s">
        <v>56</v>
      </c>
      <c r="K3" s="103" t="s">
        <v>57</v>
      </c>
    </row>
    <row r="4" spans="1:11" ht="17.25" customHeight="1">
      <c r="A4" s="107"/>
      <c r="B4" s="110"/>
      <c r="C4" s="115" t="s">
        <v>58</v>
      </c>
      <c r="D4" s="118" t="s">
        <v>59</v>
      </c>
      <c r="E4" s="103" t="s">
        <v>60</v>
      </c>
      <c r="F4" s="103" t="s">
        <v>61</v>
      </c>
      <c r="G4" s="103" t="s">
        <v>62</v>
      </c>
      <c r="H4" s="103" t="s">
        <v>1</v>
      </c>
      <c r="I4" s="48" t="s">
        <v>63</v>
      </c>
      <c r="J4" s="104"/>
      <c r="K4" s="104"/>
    </row>
    <row r="5" spans="1:11" ht="17.25" customHeight="1">
      <c r="A5" s="107"/>
      <c r="B5" s="110"/>
      <c r="C5" s="116"/>
      <c r="D5" s="118"/>
      <c r="E5" s="104"/>
      <c r="F5" s="104"/>
      <c r="G5" s="104"/>
      <c r="H5" s="104"/>
      <c r="I5" s="48" t="s">
        <v>64</v>
      </c>
      <c r="J5" s="104"/>
      <c r="K5" s="104"/>
    </row>
    <row r="6" spans="1:11" ht="17.25" customHeight="1">
      <c r="A6" s="108"/>
      <c r="B6" s="111"/>
      <c r="C6" s="117"/>
      <c r="D6" s="118"/>
      <c r="E6" s="105"/>
      <c r="F6" s="105"/>
      <c r="G6" s="105"/>
      <c r="H6" s="105"/>
      <c r="I6" s="49"/>
      <c r="J6" s="105"/>
      <c r="K6" s="105"/>
    </row>
    <row r="7" spans="1:11" ht="17.25" customHeight="1">
      <c r="A7" s="3">
        <v>1</v>
      </c>
      <c r="B7" s="77" t="s">
        <v>6</v>
      </c>
      <c r="C7" s="50">
        <v>24847</v>
      </c>
      <c r="D7" s="50">
        <v>29653</v>
      </c>
      <c r="E7" s="50">
        <v>367991</v>
      </c>
      <c r="F7" s="50">
        <v>8396</v>
      </c>
      <c r="G7" s="50">
        <v>245421</v>
      </c>
      <c r="H7" s="50">
        <v>102214</v>
      </c>
      <c r="I7" s="50">
        <v>724022</v>
      </c>
      <c r="J7" s="50">
        <f>SUM(I7*1000/C7)</f>
        <v>29139.21197730108</v>
      </c>
      <c r="K7" s="50">
        <f>SUM(I7*1000/D7)</f>
        <v>24416.48399824638</v>
      </c>
    </row>
    <row r="8" spans="1:11" ht="17.25" customHeight="1">
      <c r="A8" s="4">
        <v>2</v>
      </c>
      <c r="B8" s="78" t="s">
        <v>7</v>
      </c>
      <c r="C8" s="51">
        <v>13761</v>
      </c>
      <c r="D8" s="51">
        <v>17765</v>
      </c>
      <c r="E8" s="51">
        <v>127544</v>
      </c>
      <c r="F8" s="51">
        <v>23782</v>
      </c>
      <c r="G8" s="51">
        <v>63825</v>
      </c>
      <c r="H8" s="51">
        <v>38766</v>
      </c>
      <c r="I8" s="51">
        <v>253917</v>
      </c>
      <c r="J8" s="51">
        <f aca="true" t="shared" si="0" ref="J8:J51">SUM(I8*1000/C8)</f>
        <v>18451.92936559843</v>
      </c>
      <c r="K8" s="51">
        <f aca="true" t="shared" si="1" ref="K8:K51">SUM(I8*1000/D8)</f>
        <v>14293.104418801013</v>
      </c>
    </row>
    <row r="9" spans="1:11" ht="17.25" customHeight="1">
      <c r="A9" s="4">
        <v>3</v>
      </c>
      <c r="B9" s="78" t="s">
        <v>8</v>
      </c>
      <c r="C9" s="51">
        <v>13347</v>
      </c>
      <c r="D9" s="51">
        <v>17484</v>
      </c>
      <c r="E9" s="51">
        <v>234374</v>
      </c>
      <c r="F9" s="51">
        <v>27166</v>
      </c>
      <c r="G9" s="51">
        <v>108856</v>
      </c>
      <c r="H9" s="51">
        <v>55206</v>
      </c>
      <c r="I9" s="51">
        <v>425602</v>
      </c>
      <c r="J9" s="51">
        <f t="shared" si="0"/>
        <v>31887.465348018282</v>
      </c>
      <c r="K9" s="51">
        <f t="shared" si="1"/>
        <v>24342.370167009838</v>
      </c>
    </row>
    <row r="10" spans="1:11" ht="17.25" customHeight="1">
      <c r="A10" s="4">
        <v>4</v>
      </c>
      <c r="B10" s="78" t="s">
        <v>9</v>
      </c>
      <c r="C10" s="51">
        <v>14833</v>
      </c>
      <c r="D10" s="51">
        <v>20362</v>
      </c>
      <c r="E10" s="51">
        <v>164641</v>
      </c>
      <c r="F10" s="51">
        <v>4705</v>
      </c>
      <c r="G10" s="51">
        <v>139237</v>
      </c>
      <c r="H10" s="51">
        <v>29045</v>
      </c>
      <c r="I10" s="51">
        <v>337628</v>
      </c>
      <c r="J10" s="51">
        <f t="shared" si="0"/>
        <v>22761.949706734984</v>
      </c>
      <c r="K10" s="51">
        <f t="shared" si="1"/>
        <v>16581.278852764954</v>
      </c>
    </row>
    <row r="11" spans="1:11" ht="17.25" customHeight="1">
      <c r="A11" s="4">
        <v>5</v>
      </c>
      <c r="B11" s="78" t="s">
        <v>10</v>
      </c>
      <c r="C11" s="51">
        <v>8215</v>
      </c>
      <c r="D11" s="51">
        <v>11294</v>
      </c>
      <c r="E11" s="51">
        <v>101690</v>
      </c>
      <c r="F11" s="51">
        <v>21197</v>
      </c>
      <c r="G11" s="51">
        <v>100138</v>
      </c>
      <c r="H11" s="51">
        <v>35781</v>
      </c>
      <c r="I11" s="51">
        <v>258806</v>
      </c>
      <c r="J11" s="51">
        <f t="shared" si="0"/>
        <v>31504.07790626902</v>
      </c>
      <c r="K11" s="51">
        <f t="shared" si="1"/>
        <v>22915.35328493005</v>
      </c>
    </row>
    <row r="12" spans="1:11" ht="17.25" customHeight="1">
      <c r="A12" s="4">
        <v>6</v>
      </c>
      <c r="B12" s="78" t="s">
        <v>11</v>
      </c>
      <c r="C12" s="51">
        <v>5487</v>
      </c>
      <c r="D12" s="51">
        <v>7840</v>
      </c>
      <c r="E12" s="51">
        <v>79067</v>
      </c>
      <c r="F12" s="51">
        <v>14675</v>
      </c>
      <c r="G12" s="51">
        <v>56030</v>
      </c>
      <c r="H12" s="51">
        <v>24071</v>
      </c>
      <c r="I12" s="51">
        <v>173843</v>
      </c>
      <c r="J12" s="51">
        <f t="shared" si="0"/>
        <v>31682.704574448697</v>
      </c>
      <c r="K12" s="51">
        <f t="shared" si="1"/>
        <v>22173.852040816328</v>
      </c>
    </row>
    <row r="13" spans="1:11" ht="17.25" customHeight="1">
      <c r="A13" s="4">
        <v>7</v>
      </c>
      <c r="B13" s="78" t="s">
        <v>35</v>
      </c>
      <c r="C13" s="51">
        <v>6189</v>
      </c>
      <c r="D13" s="51">
        <v>8186</v>
      </c>
      <c r="E13" s="51">
        <v>83562</v>
      </c>
      <c r="F13" s="52">
        <v>0</v>
      </c>
      <c r="G13" s="51">
        <v>78887</v>
      </c>
      <c r="H13" s="52">
        <v>0</v>
      </c>
      <c r="I13" s="51">
        <v>162449</v>
      </c>
      <c r="J13" s="51">
        <f t="shared" si="0"/>
        <v>26248.020681854905</v>
      </c>
      <c r="K13" s="51">
        <f t="shared" si="1"/>
        <v>19844.73491326655</v>
      </c>
    </row>
    <row r="14" spans="1:11" ht="17.25" customHeight="1">
      <c r="A14" s="4">
        <v>8</v>
      </c>
      <c r="B14" s="78" t="s">
        <v>12</v>
      </c>
      <c r="C14" s="51">
        <v>4878</v>
      </c>
      <c r="D14" s="51">
        <v>6903</v>
      </c>
      <c r="E14" s="51">
        <v>81310</v>
      </c>
      <c r="F14" s="51">
        <v>18627</v>
      </c>
      <c r="G14" s="51">
        <v>41857</v>
      </c>
      <c r="H14" s="51">
        <v>18940</v>
      </c>
      <c r="I14" s="51">
        <v>160734</v>
      </c>
      <c r="J14" s="51">
        <f t="shared" si="0"/>
        <v>32950.79950799508</v>
      </c>
      <c r="K14" s="51">
        <f t="shared" si="1"/>
        <v>23284.658843980877</v>
      </c>
    </row>
    <row r="15" spans="1:11" ht="17.25" customHeight="1">
      <c r="A15" s="4">
        <v>9</v>
      </c>
      <c r="B15" s="78" t="s">
        <v>36</v>
      </c>
      <c r="C15" s="51">
        <v>6636</v>
      </c>
      <c r="D15" s="51">
        <v>9204</v>
      </c>
      <c r="E15" s="51">
        <v>88733</v>
      </c>
      <c r="F15" s="51">
        <v>18392</v>
      </c>
      <c r="G15" s="51">
        <v>61526</v>
      </c>
      <c r="H15" s="51">
        <v>29168</v>
      </c>
      <c r="I15" s="51">
        <v>197819</v>
      </c>
      <c r="J15" s="51">
        <f t="shared" si="0"/>
        <v>29809.975889089812</v>
      </c>
      <c r="K15" s="51">
        <f t="shared" si="1"/>
        <v>21492.720556279877</v>
      </c>
    </row>
    <row r="16" spans="1:11" ht="17.25" customHeight="1">
      <c r="A16" s="4">
        <v>10</v>
      </c>
      <c r="B16" s="78" t="s">
        <v>13</v>
      </c>
      <c r="C16" s="51">
        <v>4809</v>
      </c>
      <c r="D16" s="51">
        <v>6432</v>
      </c>
      <c r="E16" s="51">
        <v>46680</v>
      </c>
      <c r="F16" s="51">
        <v>6336</v>
      </c>
      <c r="G16" s="51">
        <v>41109</v>
      </c>
      <c r="H16" s="51">
        <v>18078</v>
      </c>
      <c r="I16" s="51">
        <v>112203</v>
      </c>
      <c r="J16" s="51">
        <f t="shared" si="0"/>
        <v>23331.87772925764</v>
      </c>
      <c r="K16" s="51">
        <f t="shared" si="1"/>
        <v>17444.496268656716</v>
      </c>
    </row>
    <row r="17" spans="1:11" ht="17.25" customHeight="1">
      <c r="A17" s="4">
        <v>11</v>
      </c>
      <c r="B17" s="78" t="s">
        <v>14</v>
      </c>
      <c r="C17" s="51">
        <v>2779</v>
      </c>
      <c r="D17" s="51">
        <v>3653</v>
      </c>
      <c r="E17" s="51">
        <v>33797</v>
      </c>
      <c r="F17" s="51">
        <v>6065</v>
      </c>
      <c r="G17" s="51">
        <v>22970</v>
      </c>
      <c r="H17" s="51">
        <v>10265</v>
      </c>
      <c r="I17" s="51">
        <v>73097</v>
      </c>
      <c r="J17" s="51">
        <f t="shared" si="0"/>
        <v>26303.346527527887</v>
      </c>
      <c r="K17" s="51">
        <f t="shared" si="1"/>
        <v>20010.128661374212</v>
      </c>
    </row>
    <row r="18" spans="1:11" ht="17.25" customHeight="1">
      <c r="A18" s="4">
        <v>12</v>
      </c>
      <c r="B18" s="78" t="s">
        <v>15</v>
      </c>
      <c r="C18" s="51">
        <v>4460</v>
      </c>
      <c r="D18" s="51">
        <v>5906</v>
      </c>
      <c r="E18" s="51">
        <v>66691</v>
      </c>
      <c r="F18" s="51">
        <v>9615</v>
      </c>
      <c r="G18" s="51">
        <v>48399</v>
      </c>
      <c r="H18" s="51">
        <v>21501</v>
      </c>
      <c r="I18" s="51">
        <v>146206</v>
      </c>
      <c r="J18" s="51">
        <f t="shared" si="0"/>
        <v>32781.61434977579</v>
      </c>
      <c r="K18" s="51">
        <f t="shared" si="1"/>
        <v>24755.502878428717</v>
      </c>
    </row>
    <row r="19" spans="1:11" ht="17.25" customHeight="1">
      <c r="A19" s="4">
        <v>13</v>
      </c>
      <c r="B19" s="78" t="s">
        <v>16</v>
      </c>
      <c r="C19" s="51">
        <v>7850</v>
      </c>
      <c r="D19" s="51">
        <v>10709</v>
      </c>
      <c r="E19" s="51">
        <v>143686</v>
      </c>
      <c r="F19" s="52">
        <v>0</v>
      </c>
      <c r="G19" s="51">
        <v>95592</v>
      </c>
      <c r="H19" s="52">
        <v>0</v>
      </c>
      <c r="I19" s="51">
        <v>239278</v>
      </c>
      <c r="J19" s="51">
        <f t="shared" si="0"/>
        <v>30481.273885350318</v>
      </c>
      <c r="K19" s="51">
        <f t="shared" si="1"/>
        <v>22343.636193855637</v>
      </c>
    </row>
    <row r="20" spans="1:11" ht="17.25" customHeight="1">
      <c r="A20" s="4">
        <v>14</v>
      </c>
      <c r="B20" s="78" t="s">
        <v>17</v>
      </c>
      <c r="C20" s="51">
        <v>10155</v>
      </c>
      <c r="D20" s="51">
        <v>13388</v>
      </c>
      <c r="E20" s="51">
        <v>112804</v>
      </c>
      <c r="F20" s="52">
        <v>0</v>
      </c>
      <c r="G20" s="51">
        <v>71329</v>
      </c>
      <c r="H20" s="51">
        <v>26699</v>
      </c>
      <c r="I20" s="51">
        <v>210832</v>
      </c>
      <c r="J20" s="51">
        <f t="shared" si="0"/>
        <v>20761.39832594781</v>
      </c>
      <c r="K20" s="51">
        <f t="shared" si="1"/>
        <v>15747.833881087541</v>
      </c>
    </row>
    <row r="21" spans="1:11" ht="17.25" customHeight="1">
      <c r="A21" s="4">
        <v>15</v>
      </c>
      <c r="B21" s="78" t="s">
        <v>18</v>
      </c>
      <c r="C21" s="51">
        <v>5961</v>
      </c>
      <c r="D21" s="51">
        <v>8030</v>
      </c>
      <c r="E21" s="51">
        <v>64491</v>
      </c>
      <c r="F21" s="52">
        <v>0</v>
      </c>
      <c r="G21" s="51">
        <v>86355</v>
      </c>
      <c r="H21" s="52">
        <v>0</v>
      </c>
      <c r="I21" s="51">
        <v>150846</v>
      </c>
      <c r="J21" s="51">
        <f t="shared" si="0"/>
        <v>25305.485656768997</v>
      </c>
      <c r="K21" s="51">
        <f t="shared" si="1"/>
        <v>18785.30510585305</v>
      </c>
    </row>
    <row r="22" spans="1:11" ht="17.25" customHeight="1">
      <c r="A22" s="4">
        <v>16</v>
      </c>
      <c r="B22" s="78" t="s">
        <v>19</v>
      </c>
      <c r="C22" s="51">
        <v>14380</v>
      </c>
      <c r="D22" s="51">
        <v>19471</v>
      </c>
      <c r="E22" s="51">
        <v>168283</v>
      </c>
      <c r="F22" s="51">
        <v>39910</v>
      </c>
      <c r="G22" s="51">
        <v>136582</v>
      </c>
      <c r="H22" s="51">
        <v>37269</v>
      </c>
      <c r="I22" s="51">
        <v>382044</v>
      </c>
      <c r="J22" s="51">
        <f t="shared" si="0"/>
        <v>26567.732962447844</v>
      </c>
      <c r="K22" s="51">
        <f t="shared" si="1"/>
        <v>19621.180216732577</v>
      </c>
    </row>
    <row r="23" spans="1:11" ht="17.25" customHeight="1">
      <c r="A23" s="4">
        <v>17</v>
      </c>
      <c r="B23" s="78" t="s">
        <v>20</v>
      </c>
      <c r="C23" s="51">
        <v>11191</v>
      </c>
      <c r="D23" s="51">
        <v>14876</v>
      </c>
      <c r="E23" s="51">
        <v>136855</v>
      </c>
      <c r="F23" s="52">
        <v>0</v>
      </c>
      <c r="G23" s="51">
        <v>130734</v>
      </c>
      <c r="H23" s="52">
        <v>0</v>
      </c>
      <c r="I23" s="51">
        <v>267589</v>
      </c>
      <c r="J23" s="51">
        <f t="shared" si="0"/>
        <v>23911.089268161915</v>
      </c>
      <c r="K23" s="51">
        <f t="shared" si="1"/>
        <v>17987.967195482655</v>
      </c>
    </row>
    <row r="24" spans="1:11" ht="17.25" customHeight="1">
      <c r="A24" s="4">
        <v>18</v>
      </c>
      <c r="B24" s="78" t="s">
        <v>21</v>
      </c>
      <c r="C24" s="51">
        <v>7358</v>
      </c>
      <c r="D24" s="51">
        <v>10068</v>
      </c>
      <c r="E24" s="51">
        <v>100079</v>
      </c>
      <c r="F24" s="51">
        <v>16582</v>
      </c>
      <c r="G24" s="51">
        <v>62255</v>
      </c>
      <c r="H24" s="51">
        <v>31981</v>
      </c>
      <c r="I24" s="51">
        <v>210897</v>
      </c>
      <c r="J24" s="51">
        <f t="shared" si="0"/>
        <v>28662.272356618647</v>
      </c>
      <c r="K24" s="51">
        <f t="shared" si="1"/>
        <v>20947.258641239572</v>
      </c>
    </row>
    <row r="25" spans="1:11" ht="17.25" customHeight="1">
      <c r="A25" s="4">
        <v>19</v>
      </c>
      <c r="B25" s="78" t="s">
        <v>22</v>
      </c>
      <c r="C25" s="51">
        <v>3604</v>
      </c>
      <c r="D25" s="51">
        <v>4971</v>
      </c>
      <c r="E25" s="51">
        <v>37001</v>
      </c>
      <c r="F25" s="51">
        <v>7064</v>
      </c>
      <c r="G25" s="51">
        <v>31876</v>
      </c>
      <c r="H25" s="51">
        <v>12040</v>
      </c>
      <c r="I25" s="51">
        <v>87981</v>
      </c>
      <c r="J25" s="51">
        <f t="shared" si="0"/>
        <v>24412.04217536071</v>
      </c>
      <c r="K25" s="51">
        <f t="shared" si="1"/>
        <v>17698.853349426674</v>
      </c>
    </row>
    <row r="26" spans="1:11" ht="17.25" customHeight="1">
      <c r="A26" s="4">
        <v>20</v>
      </c>
      <c r="B26" s="78" t="s">
        <v>23</v>
      </c>
      <c r="C26" s="51">
        <v>4054</v>
      </c>
      <c r="D26" s="51">
        <v>5512</v>
      </c>
      <c r="E26" s="51">
        <v>38701</v>
      </c>
      <c r="F26" s="52">
        <v>0</v>
      </c>
      <c r="G26" s="51">
        <v>29915</v>
      </c>
      <c r="H26" s="51">
        <v>14436</v>
      </c>
      <c r="I26" s="51">
        <v>83052</v>
      </c>
      <c r="J26" s="51">
        <f t="shared" si="0"/>
        <v>20486.433152442034</v>
      </c>
      <c r="K26" s="51">
        <f t="shared" si="1"/>
        <v>15067.489114658925</v>
      </c>
    </row>
    <row r="27" spans="1:11" ht="17.25" customHeight="1">
      <c r="A27" s="4">
        <v>21</v>
      </c>
      <c r="B27" s="78" t="s">
        <v>37</v>
      </c>
      <c r="C27" s="51">
        <v>4549</v>
      </c>
      <c r="D27" s="51">
        <v>6130</v>
      </c>
      <c r="E27" s="51">
        <v>45367</v>
      </c>
      <c r="F27" s="51">
        <v>7812</v>
      </c>
      <c r="G27" s="51">
        <v>25611</v>
      </c>
      <c r="H27" s="51">
        <v>14022</v>
      </c>
      <c r="I27" s="51">
        <v>92812</v>
      </c>
      <c r="J27" s="51">
        <f aca="true" t="shared" si="2" ref="J27:J32">SUM(I27*1000/C27)</f>
        <v>20402.72587381842</v>
      </c>
      <c r="K27" s="51">
        <f aca="true" t="shared" si="3" ref="K27:K32">SUM(I27*1000/D27)</f>
        <v>15140.619902120718</v>
      </c>
    </row>
    <row r="28" spans="1:11" ht="17.25" customHeight="1">
      <c r="A28" s="4">
        <v>22</v>
      </c>
      <c r="B28" s="79" t="s">
        <v>38</v>
      </c>
      <c r="C28" s="51">
        <v>4549</v>
      </c>
      <c r="D28" s="51">
        <v>6174</v>
      </c>
      <c r="E28" s="51">
        <v>57925</v>
      </c>
      <c r="F28" s="52">
        <v>0</v>
      </c>
      <c r="G28" s="51">
        <v>59865</v>
      </c>
      <c r="H28" s="52">
        <v>0</v>
      </c>
      <c r="I28" s="51">
        <v>117790</v>
      </c>
      <c r="J28" s="51">
        <f t="shared" si="2"/>
        <v>25893.60298966806</v>
      </c>
      <c r="K28" s="51">
        <f t="shared" si="3"/>
        <v>19078.393262066733</v>
      </c>
    </row>
    <row r="29" spans="1:11" ht="17.25" customHeight="1">
      <c r="A29" s="4">
        <v>23</v>
      </c>
      <c r="B29" s="79" t="s">
        <v>39</v>
      </c>
      <c r="C29" s="51">
        <v>10245</v>
      </c>
      <c r="D29" s="51">
        <v>16456</v>
      </c>
      <c r="E29" s="51">
        <v>128388</v>
      </c>
      <c r="F29" s="51">
        <v>10312</v>
      </c>
      <c r="G29" s="51">
        <v>96622</v>
      </c>
      <c r="H29" s="51">
        <v>19255</v>
      </c>
      <c r="I29" s="51">
        <v>254577</v>
      </c>
      <c r="J29" s="51">
        <f t="shared" si="2"/>
        <v>24848.901903367496</v>
      </c>
      <c r="K29" s="51">
        <f t="shared" si="3"/>
        <v>15470.162858531843</v>
      </c>
    </row>
    <row r="30" spans="1:11" ht="17.25" customHeight="1">
      <c r="A30" s="4">
        <v>24</v>
      </c>
      <c r="B30" s="79" t="s">
        <v>40</v>
      </c>
      <c r="C30" s="51">
        <v>6881</v>
      </c>
      <c r="D30" s="51">
        <v>10052</v>
      </c>
      <c r="E30" s="51">
        <v>104486</v>
      </c>
      <c r="F30" s="51">
        <v>21507</v>
      </c>
      <c r="G30" s="51">
        <v>52848</v>
      </c>
      <c r="H30" s="51">
        <v>28153</v>
      </c>
      <c r="I30" s="51">
        <v>206994</v>
      </c>
      <c r="J30" s="51">
        <f t="shared" si="2"/>
        <v>30081.964830693214</v>
      </c>
      <c r="K30" s="51">
        <f t="shared" si="3"/>
        <v>20592.319936331078</v>
      </c>
    </row>
    <row r="31" spans="1:11" ht="17.25" customHeight="1">
      <c r="A31" s="4">
        <v>25</v>
      </c>
      <c r="B31" s="79" t="s">
        <v>41</v>
      </c>
      <c r="C31" s="51">
        <v>5152</v>
      </c>
      <c r="D31" s="51">
        <v>7033</v>
      </c>
      <c r="E31" s="51">
        <v>57153</v>
      </c>
      <c r="F31" s="51">
        <v>11287</v>
      </c>
      <c r="G31" s="51">
        <v>56511</v>
      </c>
      <c r="H31" s="51">
        <v>22623</v>
      </c>
      <c r="I31" s="51">
        <v>147574</v>
      </c>
      <c r="J31" s="51">
        <f t="shared" si="2"/>
        <v>28644.021739130436</v>
      </c>
      <c r="K31" s="51">
        <f t="shared" si="3"/>
        <v>20983.079766813593</v>
      </c>
    </row>
    <row r="32" spans="1:11" ht="17.25" customHeight="1">
      <c r="A32" s="4">
        <v>26</v>
      </c>
      <c r="B32" s="79" t="s">
        <v>42</v>
      </c>
      <c r="C32" s="51">
        <v>4407</v>
      </c>
      <c r="D32" s="51">
        <v>6094</v>
      </c>
      <c r="E32" s="51">
        <v>38234</v>
      </c>
      <c r="F32" s="51">
        <v>12374</v>
      </c>
      <c r="G32" s="51">
        <v>24686</v>
      </c>
      <c r="H32" s="51">
        <v>11886</v>
      </c>
      <c r="I32" s="51">
        <v>87180</v>
      </c>
      <c r="J32" s="51">
        <f t="shared" si="2"/>
        <v>19782.16473791695</v>
      </c>
      <c r="K32" s="51">
        <f t="shared" si="3"/>
        <v>14305.874630784378</v>
      </c>
    </row>
    <row r="33" spans="1:11" ht="17.25" customHeight="1">
      <c r="A33" s="4">
        <v>27</v>
      </c>
      <c r="B33" s="80" t="s">
        <v>43</v>
      </c>
      <c r="C33" s="51">
        <v>5473</v>
      </c>
      <c r="D33" s="51">
        <v>7664</v>
      </c>
      <c r="E33" s="51">
        <v>78490</v>
      </c>
      <c r="F33" s="51">
        <v>11927</v>
      </c>
      <c r="G33" s="51">
        <v>48352</v>
      </c>
      <c r="H33" s="51">
        <v>14562</v>
      </c>
      <c r="I33" s="51">
        <v>153331</v>
      </c>
      <c r="J33" s="51">
        <f t="shared" si="0"/>
        <v>28015.896217796457</v>
      </c>
      <c r="K33" s="51">
        <f t="shared" si="1"/>
        <v>20006.654488517746</v>
      </c>
    </row>
    <row r="34" spans="1:11" ht="17.25" customHeight="1">
      <c r="A34" s="4">
        <v>28</v>
      </c>
      <c r="B34" s="78" t="s">
        <v>44</v>
      </c>
      <c r="C34" s="51">
        <v>9805</v>
      </c>
      <c r="D34" s="51">
        <v>13544</v>
      </c>
      <c r="E34" s="51">
        <v>96731</v>
      </c>
      <c r="F34" s="51">
        <v>22636</v>
      </c>
      <c r="G34" s="51">
        <v>97923</v>
      </c>
      <c r="H34" s="51">
        <v>38233</v>
      </c>
      <c r="I34" s="51">
        <v>255523</v>
      </c>
      <c r="J34" s="51">
        <f t="shared" si="0"/>
        <v>26060.4793472718</v>
      </c>
      <c r="K34" s="51">
        <f t="shared" si="1"/>
        <v>18866.13998818665</v>
      </c>
    </row>
    <row r="35" spans="1:11" ht="17.25" customHeight="1">
      <c r="A35" s="4">
        <v>29</v>
      </c>
      <c r="B35" s="78" t="s">
        <v>45</v>
      </c>
      <c r="C35" s="51">
        <v>4948</v>
      </c>
      <c r="D35" s="51">
        <v>7388</v>
      </c>
      <c r="E35" s="51">
        <v>90465</v>
      </c>
      <c r="F35" s="51">
        <v>11529</v>
      </c>
      <c r="G35" s="51">
        <v>57072</v>
      </c>
      <c r="H35" s="51">
        <v>12465</v>
      </c>
      <c r="I35" s="51">
        <v>171531</v>
      </c>
      <c r="J35" s="51">
        <f t="shared" si="0"/>
        <v>34666.734033953115</v>
      </c>
      <c r="K35" s="51">
        <f t="shared" si="1"/>
        <v>23217.514889009202</v>
      </c>
    </row>
    <row r="36" spans="1:11" ht="17.25" customHeight="1">
      <c r="A36" s="4">
        <v>30</v>
      </c>
      <c r="B36" s="78" t="s">
        <v>46</v>
      </c>
      <c r="C36" s="51">
        <v>7308</v>
      </c>
      <c r="D36" s="51">
        <v>10865</v>
      </c>
      <c r="E36" s="51">
        <v>158894</v>
      </c>
      <c r="F36" s="51">
        <v>15888</v>
      </c>
      <c r="G36" s="51">
        <v>77009</v>
      </c>
      <c r="H36" s="51">
        <v>25345</v>
      </c>
      <c r="I36" s="51">
        <v>277136</v>
      </c>
      <c r="J36" s="51">
        <f t="shared" si="0"/>
        <v>37922.27695675971</v>
      </c>
      <c r="K36" s="51">
        <f t="shared" si="1"/>
        <v>25507.225034514497</v>
      </c>
    </row>
    <row r="37" spans="1:11" ht="17.25" customHeight="1">
      <c r="A37" s="4">
        <v>31</v>
      </c>
      <c r="B37" s="78" t="s">
        <v>47</v>
      </c>
      <c r="C37" s="51">
        <v>3975</v>
      </c>
      <c r="D37" s="51">
        <v>5527</v>
      </c>
      <c r="E37" s="51">
        <v>46230</v>
      </c>
      <c r="F37" s="51">
        <v>9033</v>
      </c>
      <c r="G37" s="51">
        <v>29744</v>
      </c>
      <c r="H37" s="51">
        <v>14072</v>
      </c>
      <c r="I37" s="51">
        <v>99079</v>
      </c>
      <c r="J37" s="51">
        <f t="shared" si="0"/>
        <v>24925.53459119497</v>
      </c>
      <c r="K37" s="51">
        <f t="shared" si="1"/>
        <v>17926.361498100236</v>
      </c>
    </row>
    <row r="38" spans="1:11" ht="17.25" customHeight="1">
      <c r="A38" s="11">
        <v>32</v>
      </c>
      <c r="B38" s="81" t="s">
        <v>48</v>
      </c>
      <c r="C38" s="53">
        <v>5418</v>
      </c>
      <c r="D38" s="53">
        <v>7477</v>
      </c>
      <c r="E38" s="53">
        <v>94004</v>
      </c>
      <c r="F38" s="53">
        <v>0</v>
      </c>
      <c r="G38" s="53">
        <v>81112</v>
      </c>
      <c r="H38" s="53">
        <v>0</v>
      </c>
      <c r="I38" s="53">
        <v>175116</v>
      </c>
      <c r="J38" s="53">
        <f t="shared" si="0"/>
        <v>32321.151716500553</v>
      </c>
      <c r="K38" s="53">
        <f t="shared" si="1"/>
        <v>23420.623244616825</v>
      </c>
    </row>
    <row r="39" spans="1:11" ht="17.25" customHeight="1">
      <c r="A39" s="13"/>
      <c r="B39" s="82" t="s">
        <v>50</v>
      </c>
      <c r="C39" s="54">
        <f aca="true" t="shared" si="4" ref="C39:H39">SUM(C7:C38)</f>
        <v>247504</v>
      </c>
      <c r="D39" s="54">
        <f t="shared" si="4"/>
        <v>336111</v>
      </c>
      <c r="E39" s="54">
        <f t="shared" si="4"/>
        <v>3274347</v>
      </c>
      <c r="F39" s="54">
        <f t="shared" si="4"/>
        <v>356817</v>
      </c>
      <c r="G39" s="54">
        <f t="shared" si="4"/>
        <v>2360248</v>
      </c>
      <c r="H39" s="54">
        <f t="shared" si="4"/>
        <v>706076</v>
      </c>
      <c r="I39" s="54">
        <f>SUM(E39:H39)</f>
        <v>6697488</v>
      </c>
      <c r="J39" s="54">
        <f t="shared" si="0"/>
        <v>27060.120240480963</v>
      </c>
      <c r="K39" s="54">
        <f t="shared" si="1"/>
        <v>19926.41716575774</v>
      </c>
    </row>
    <row r="40" spans="1:11" ht="17.25" customHeight="1">
      <c r="A40" s="12">
        <v>33</v>
      </c>
      <c r="B40" s="83" t="s">
        <v>24</v>
      </c>
      <c r="C40" s="55">
        <v>3800</v>
      </c>
      <c r="D40" s="55">
        <v>5324</v>
      </c>
      <c r="E40" s="55">
        <v>44483</v>
      </c>
      <c r="F40" s="52">
        <v>0</v>
      </c>
      <c r="G40" s="55">
        <v>51924</v>
      </c>
      <c r="H40" s="52">
        <v>0</v>
      </c>
      <c r="I40" s="55">
        <v>96407</v>
      </c>
      <c r="J40" s="55">
        <f t="shared" si="0"/>
        <v>25370.263157894737</v>
      </c>
      <c r="K40" s="55">
        <f t="shared" si="1"/>
        <v>18108.001502629602</v>
      </c>
    </row>
    <row r="41" spans="1:11" ht="17.25" customHeight="1">
      <c r="A41" s="4">
        <v>34</v>
      </c>
      <c r="B41" s="78" t="s">
        <v>25</v>
      </c>
      <c r="C41" s="51">
        <v>2246</v>
      </c>
      <c r="D41" s="51">
        <v>3129</v>
      </c>
      <c r="E41" s="51">
        <v>18534</v>
      </c>
      <c r="F41" s="52">
        <v>0</v>
      </c>
      <c r="G41" s="51">
        <v>22432</v>
      </c>
      <c r="H41" s="52">
        <v>0</v>
      </c>
      <c r="I41" s="51">
        <v>40966</v>
      </c>
      <c r="J41" s="51">
        <f t="shared" si="0"/>
        <v>18239.536954585932</v>
      </c>
      <c r="K41" s="51">
        <f t="shared" si="1"/>
        <v>13092.361776925536</v>
      </c>
    </row>
    <row r="42" spans="1:11" ht="17.25" customHeight="1">
      <c r="A42" s="4">
        <v>35</v>
      </c>
      <c r="B42" s="78" t="s">
        <v>49</v>
      </c>
      <c r="C42" s="51">
        <v>2269</v>
      </c>
      <c r="D42" s="51">
        <v>3072</v>
      </c>
      <c r="E42" s="51">
        <v>15921</v>
      </c>
      <c r="F42" s="52">
        <v>0</v>
      </c>
      <c r="G42" s="51">
        <v>30153</v>
      </c>
      <c r="H42" s="52">
        <v>0</v>
      </c>
      <c r="I42" s="51">
        <v>46074</v>
      </c>
      <c r="J42" s="51">
        <f t="shared" si="0"/>
        <v>20305.861613045396</v>
      </c>
      <c r="K42" s="51">
        <f t="shared" si="1"/>
        <v>14998.046875</v>
      </c>
    </row>
    <row r="43" spans="1:11" ht="17.25" customHeight="1">
      <c r="A43" s="4">
        <v>36</v>
      </c>
      <c r="B43" s="78" t="s">
        <v>26</v>
      </c>
      <c r="C43" s="51">
        <v>2341</v>
      </c>
      <c r="D43" s="51">
        <v>3114</v>
      </c>
      <c r="E43" s="51">
        <v>26291</v>
      </c>
      <c r="F43" s="51">
        <v>4806</v>
      </c>
      <c r="G43" s="51">
        <v>16242</v>
      </c>
      <c r="H43" s="51">
        <v>8040</v>
      </c>
      <c r="I43" s="51">
        <v>55379</v>
      </c>
      <c r="J43" s="51">
        <f t="shared" si="0"/>
        <v>23656.1298590346</v>
      </c>
      <c r="K43" s="51">
        <f t="shared" si="1"/>
        <v>17783.87925497752</v>
      </c>
    </row>
    <row r="44" spans="1:11" ht="17.25" customHeight="1">
      <c r="A44" s="4">
        <v>37</v>
      </c>
      <c r="B44" s="78" t="s">
        <v>27</v>
      </c>
      <c r="C44" s="51">
        <v>2575</v>
      </c>
      <c r="D44" s="51">
        <v>3484</v>
      </c>
      <c r="E44" s="51">
        <v>30734</v>
      </c>
      <c r="F44" s="51">
        <v>5819</v>
      </c>
      <c r="G44" s="51">
        <v>29958</v>
      </c>
      <c r="H44" s="51">
        <v>13039</v>
      </c>
      <c r="I44" s="51">
        <v>79550</v>
      </c>
      <c r="J44" s="51">
        <f t="shared" si="0"/>
        <v>30893.203883495145</v>
      </c>
      <c r="K44" s="51">
        <f t="shared" si="1"/>
        <v>22832.950631458094</v>
      </c>
    </row>
    <row r="45" spans="1:11" ht="17.25" customHeight="1">
      <c r="A45" s="4">
        <v>38</v>
      </c>
      <c r="B45" s="78" t="s">
        <v>28</v>
      </c>
      <c r="C45" s="51">
        <v>1616</v>
      </c>
      <c r="D45" s="51">
        <v>2144</v>
      </c>
      <c r="E45" s="51">
        <v>17051</v>
      </c>
      <c r="F45" s="52">
        <v>0</v>
      </c>
      <c r="G45" s="51">
        <v>18774</v>
      </c>
      <c r="H45" s="52">
        <v>0</v>
      </c>
      <c r="I45" s="51">
        <v>35825</v>
      </c>
      <c r="J45" s="51">
        <f t="shared" si="0"/>
        <v>22168.935643564357</v>
      </c>
      <c r="K45" s="51">
        <f t="shared" si="1"/>
        <v>16709.421641791047</v>
      </c>
    </row>
    <row r="46" spans="1:11" ht="17.25" customHeight="1">
      <c r="A46" s="4">
        <v>39</v>
      </c>
      <c r="B46" s="78" t="s">
        <v>29</v>
      </c>
      <c r="C46" s="51">
        <v>4035</v>
      </c>
      <c r="D46" s="51">
        <v>5431</v>
      </c>
      <c r="E46" s="51">
        <v>56626</v>
      </c>
      <c r="F46" s="52">
        <v>0</v>
      </c>
      <c r="G46" s="51">
        <v>45792</v>
      </c>
      <c r="H46" s="52">
        <v>0</v>
      </c>
      <c r="I46" s="51">
        <v>102418</v>
      </c>
      <c r="J46" s="51">
        <f t="shared" si="0"/>
        <v>25382.403965303594</v>
      </c>
      <c r="K46" s="51">
        <f t="shared" si="1"/>
        <v>18858.037193886947</v>
      </c>
    </row>
    <row r="47" spans="1:11" ht="17.25" customHeight="1">
      <c r="A47" s="4">
        <v>40</v>
      </c>
      <c r="B47" s="78" t="s">
        <v>30</v>
      </c>
      <c r="C47" s="51">
        <v>1217</v>
      </c>
      <c r="D47" s="51">
        <v>1679</v>
      </c>
      <c r="E47" s="51">
        <v>12466</v>
      </c>
      <c r="F47" s="51">
        <v>2864</v>
      </c>
      <c r="G47" s="51">
        <v>14142</v>
      </c>
      <c r="H47" s="51">
        <v>5311</v>
      </c>
      <c r="I47" s="51">
        <v>34783</v>
      </c>
      <c r="J47" s="51">
        <f t="shared" si="0"/>
        <v>28580.936729663106</v>
      </c>
      <c r="K47" s="51">
        <f t="shared" si="1"/>
        <v>20716.497915425847</v>
      </c>
    </row>
    <row r="48" spans="1:11" ht="17.25" customHeight="1">
      <c r="A48" s="4">
        <v>41</v>
      </c>
      <c r="B48" s="78" t="s">
        <v>31</v>
      </c>
      <c r="C48" s="51">
        <v>2795</v>
      </c>
      <c r="D48" s="51">
        <v>4181</v>
      </c>
      <c r="E48" s="51">
        <v>54587</v>
      </c>
      <c r="F48" s="51">
        <v>11447</v>
      </c>
      <c r="G48" s="51">
        <v>25895</v>
      </c>
      <c r="H48" s="51">
        <v>11049</v>
      </c>
      <c r="I48" s="51">
        <v>102978</v>
      </c>
      <c r="J48" s="51">
        <f t="shared" si="0"/>
        <v>36843.64937388193</v>
      </c>
      <c r="K48" s="51">
        <f t="shared" si="1"/>
        <v>24629.99282468309</v>
      </c>
    </row>
    <row r="49" spans="1:11" ht="17.25" customHeight="1">
      <c r="A49" s="4">
        <v>42</v>
      </c>
      <c r="B49" s="78" t="s">
        <v>32</v>
      </c>
      <c r="C49" s="51">
        <v>946</v>
      </c>
      <c r="D49" s="51">
        <v>1343</v>
      </c>
      <c r="E49" s="51">
        <v>10646</v>
      </c>
      <c r="F49" s="51">
        <v>3713</v>
      </c>
      <c r="G49" s="51">
        <v>8244</v>
      </c>
      <c r="H49" s="51">
        <v>4889</v>
      </c>
      <c r="I49" s="51">
        <v>27492</v>
      </c>
      <c r="J49" s="51">
        <f t="shared" si="0"/>
        <v>29061.310782241017</v>
      </c>
      <c r="K49" s="51">
        <f t="shared" si="1"/>
        <v>20470.58823529412</v>
      </c>
    </row>
    <row r="50" spans="1:11" ht="17.25" customHeight="1">
      <c r="A50" s="4">
        <v>43</v>
      </c>
      <c r="B50" s="78" t="s">
        <v>33</v>
      </c>
      <c r="C50" s="51">
        <v>3057</v>
      </c>
      <c r="D50" s="51">
        <v>4409</v>
      </c>
      <c r="E50" s="51">
        <v>36589</v>
      </c>
      <c r="F50" s="51">
        <v>3267</v>
      </c>
      <c r="G50" s="51">
        <v>27253</v>
      </c>
      <c r="H50" s="51">
        <v>11104</v>
      </c>
      <c r="I50" s="51">
        <v>78213</v>
      </c>
      <c r="J50" s="51">
        <f t="shared" si="0"/>
        <v>25584.88714425908</v>
      </c>
      <c r="K50" s="51">
        <f t="shared" si="1"/>
        <v>17739.396688591518</v>
      </c>
    </row>
    <row r="51" spans="1:11" ht="17.25" customHeight="1">
      <c r="A51" s="11">
        <v>44</v>
      </c>
      <c r="B51" s="81" t="s">
        <v>34</v>
      </c>
      <c r="C51" s="53">
        <v>1857</v>
      </c>
      <c r="D51" s="53">
        <v>2606</v>
      </c>
      <c r="E51" s="53">
        <v>12696</v>
      </c>
      <c r="F51" s="53">
        <v>3218</v>
      </c>
      <c r="G51" s="53">
        <v>15444</v>
      </c>
      <c r="H51" s="53">
        <v>6910</v>
      </c>
      <c r="I51" s="53">
        <v>38268</v>
      </c>
      <c r="J51" s="53">
        <f t="shared" si="0"/>
        <v>20607.431340872376</v>
      </c>
      <c r="K51" s="53">
        <f t="shared" si="1"/>
        <v>14684.574059861858</v>
      </c>
    </row>
    <row r="52" spans="1:11" ht="17.25" customHeight="1">
      <c r="A52" s="13"/>
      <c r="B52" s="84" t="s">
        <v>2</v>
      </c>
      <c r="C52" s="54">
        <f>SUM(C40:C51)</f>
        <v>28754</v>
      </c>
      <c r="D52" s="54">
        <f>SUM(D40:D51)</f>
        <v>39916</v>
      </c>
      <c r="E52" s="54">
        <f>SUM(E40:E51)</f>
        <v>336624</v>
      </c>
      <c r="F52" s="54">
        <f>SUM(F40:F51)</f>
        <v>35134</v>
      </c>
      <c r="G52" s="54">
        <f>SUM(G40:G51)</f>
        <v>306253</v>
      </c>
      <c r="H52" s="54">
        <f>SUM(H40:H51)</f>
        <v>60342</v>
      </c>
      <c r="I52" s="54">
        <f>SUM(E52:H52)</f>
        <v>738353</v>
      </c>
      <c r="J52" s="54">
        <f>SUM(I52*1000/C52)</f>
        <v>25678.270849273144</v>
      </c>
      <c r="K52" s="54">
        <f>SUM(I52*1000/D52)</f>
        <v>18497.670107225174</v>
      </c>
    </row>
    <row r="53" spans="1:11" ht="17.25" customHeight="1">
      <c r="A53" s="14"/>
      <c r="B53" s="85" t="s">
        <v>65</v>
      </c>
      <c r="C53" s="56">
        <f aca="true" t="shared" si="5" ref="C53:H53">SUM(C52+C39)</f>
        <v>276258</v>
      </c>
      <c r="D53" s="56">
        <f t="shared" si="5"/>
        <v>376027</v>
      </c>
      <c r="E53" s="56">
        <f t="shared" si="5"/>
        <v>3610971</v>
      </c>
      <c r="F53" s="56">
        <f t="shared" si="5"/>
        <v>391951</v>
      </c>
      <c r="G53" s="56">
        <f t="shared" si="5"/>
        <v>2666501</v>
      </c>
      <c r="H53" s="56">
        <f t="shared" si="5"/>
        <v>766418</v>
      </c>
      <c r="I53" s="56">
        <f>SUM(E53:H53)</f>
        <v>7435841</v>
      </c>
      <c r="J53" s="56">
        <f>SUM(I53*1000/C53)</f>
        <v>26916.29201688277</v>
      </c>
      <c r="K53" s="56">
        <f>SUM(I53*1000/D53)</f>
        <v>19774.7528767881</v>
      </c>
    </row>
    <row r="54" ht="17.25" customHeight="1"/>
    <row r="55" ht="17.25" customHeight="1"/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C23" sqref="C23"/>
    </sheetView>
  </sheetViews>
  <sheetFormatPr defaultColWidth="9.00390625" defaultRowHeight="13.5"/>
  <cols>
    <col min="1" max="1" width="4.625" style="2" customWidth="1"/>
    <col min="2" max="2" width="11.625" style="9" customWidth="1"/>
    <col min="3" max="11" width="11.625" style="2" customWidth="1"/>
    <col min="12" max="16384" width="9.00390625" style="2" customWidth="1"/>
  </cols>
  <sheetData>
    <row r="1" spans="1:11" ht="24" customHeight="1">
      <c r="A1" s="17" t="s">
        <v>51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24" customHeight="1">
      <c r="A2" s="20" t="s">
        <v>3</v>
      </c>
      <c r="B2" s="21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7.25" customHeight="1">
      <c r="A3" s="92" t="s">
        <v>52</v>
      </c>
      <c r="B3" s="95" t="s">
        <v>53</v>
      </c>
      <c r="C3" s="90" t="s">
        <v>54</v>
      </c>
      <c r="D3" s="98"/>
      <c r="E3" s="90" t="s">
        <v>55</v>
      </c>
      <c r="F3" s="91"/>
      <c r="G3" s="91"/>
      <c r="H3" s="91"/>
      <c r="I3" s="22"/>
      <c r="J3" s="87" t="s">
        <v>56</v>
      </c>
      <c r="K3" s="87" t="s">
        <v>57</v>
      </c>
    </row>
    <row r="4" spans="1:11" s="1" customFormat="1" ht="17.25" customHeight="1">
      <c r="A4" s="93"/>
      <c r="B4" s="96"/>
      <c r="C4" s="99" t="s">
        <v>58</v>
      </c>
      <c r="D4" s="102" t="s">
        <v>59</v>
      </c>
      <c r="E4" s="87" t="s">
        <v>60</v>
      </c>
      <c r="F4" s="87" t="s">
        <v>61</v>
      </c>
      <c r="G4" s="87" t="s">
        <v>62</v>
      </c>
      <c r="H4" s="87" t="s">
        <v>1</v>
      </c>
      <c r="I4" s="23" t="s">
        <v>63</v>
      </c>
      <c r="J4" s="88"/>
      <c r="K4" s="88"/>
    </row>
    <row r="5" spans="1:11" s="1" customFormat="1" ht="17.25" customHeight="1">
      <c r="A5" s="93"/>
      <c r="B5" s="96"/>
      <c r="C5" s="100"/>
      <c r="D5" s="102"/>
      <c r="E5" s="88"/>
      <c r="F5" s="88"/>
      <c r="G5" s="88"/>
      <c r="H5" s="88"/>
      <c r="I5" s="23" t="s">
        <v>64</v>
      </c>
      <c r="J5" s="88"/>
      <c r="K5" s="88"/>
    </row>
    <row r="6" spans="1:11" s="1" customFormat="1" ht="17.25" customHeight="1">
      <c r="A6" s="94"/>
      <c r="B6" s="97"/>
      <c r="C6" s="101"/>
      <c r="D6" s="102"/>
      <c r="E6" s="89"/>
      <c r="F6" s="89"/>
      <c r="G6" s="89"/>
      <c r="H6" s="89"/>
      <c r="I6" s="24"/>
      <c r="J6" s="89"/>
      <c r="K6" s="89"/>
    </row>
    <row r="7" spans="1:11" ht="17.25" customHeight="1">
      <c r="A7" s="25">
        <v>1</v>
      </c>
      <c r="B7" s="26" t="s">
        <v>6</v>
      </c>
      <c r="C7" s="25">
        <f>SUM('一般＆退職・基礎:一般＆退職・介護'!C7)</f>
        <v>74924</v>
      </c>
      <c r="D7" s="25">
        <f>SUM('一般＆退職・基礎:一般＆退職・介護'!D7)</f>
        <v>132680</v>
      </c>
      <c r="E7" s="25">
        <f>SUM('一般＆退職・基礎:一般＆退職・介護'!E7)</f>
        <v>5230973</v>
      </c>
      <c r="F7" s="25">
        <f>SUM('一般＆退職・基礎:一般＆退職・介護'!F7)</f>
        <v>801095</v>
      </c>
      <c r="G7" s="25">
        <f>SUM('一般＆退職・基礎:一般＆退職・介護'!G7)</f>
        <v>1807900</v>
      </c>
      <c r="H7" s="25">
        <f>SUM('一般＆退職・基礎:一般＆退職・介護'!H7)</f>
        <v>1069206</v>
      </c>
      <c r="I7" s="25">
        <f>SUM('一般＆退職・基礎:一般＆退職・介護'!I7)</f>
        <v>8909174</v>
      </c>
      <c r="J7" s="25">
        <f>SUM(I7*1000/C7)</f>
        <v>118909.48160802947</v>
      </c>
      <c r="K7" s="25">
        <f>SUM(I7*1000/D7)</f>
        <v>67147.82936388302</v>
      </c>
    </row>
    <row r="8" spans="1:11" ht="17.25" customHeight="1">
      <c r="A8" s="27">
        <v>2</v>
      </c>
      <c r="B8" s="28" t="s">
        <v>7</v>
      </c>
      <c r="C8" s="27">
        <f>SUM('一般＆退職・基礎:一般＆退職・介護'!C8)</f>
        <v>49583</v>
      </c>
      <c r="D8" s="27">
        <f>SUM('一般＆退職・基礎:一般＆退職・介護'!D8)</f>
        <v>81860</v>
      </c>
      <c r="E8" s="27">
        <f>SUM('一般＆退職・基礎:一般＆退職・介護'!E8)</f>
        <v>2517186</v>
      </c>
      <c r="F8" s="27">
        <f>SUM('一般＆退職・基礎:一般＆退職・介護'!F8)</f>
        <v>565568</v>
      </c>
      <c r="G8" s="27">
        <f>SUM('一般＆退職・基礎:一般＆退職・介護'!G8)</f>
        <v>1117603</v>
      </c>
      <c r="H8" s="27">
        <f>SUM('一般＆退職・基礎:一般＆退職・介護'!H8)</f>
        <v>673104</v>
      </c>
      <c r="I8" s="27">
        <f>SUM('一般＆退職・基礎:一般＆退職・介護'!I8)</f>
        <v>4873461</v>
      </c>
      <c r="J8" s="27">
        <f aca="true" t="shared" si="0" ref="J8:J51">SUM(I8*1000/C8)</f>
        <v>98288.94984167961</v>
      </c>
      <c r="K8" s="27">
        <f aca="true" t="shared" si="1" ref="K8:K51">SUM(I8*1000/D8)</f>
        <v>59534.09479599316</v>
      </c>
    </row>
    <row r="9" spans="1:11" ht="17.25" customHeight="1">
      <c r="A9" s="27">
        <v>3</v>
      </c>
      <c r="B9" s="28" t="s">
        <v>8</v>
      </c>
      <c r="C9" s="27">
        <f>SUM('一般＆退職・基礎:一般＆退職・介護'!C9)</f>
        <v>43256</v>
      </c>
      <c r="D9" s="27">
        <f>SUM('一般＆退職・基礎:一般＆退職・介護'!D9)</f>
        <v>75399</v>
      </c>
      <c r="E9" s="27">
        <f>SUM('一般＆退職・基礎:一般＆退職・介護'!E9)</f>
        <v>3178891</v>
      </c>
      <c r="F9" s="27">
        <f>SUM('一般＆退職・基礎:一般＆退職・介護'!F9)</f>
        <v>502709</v>
      </c>
      <c r="G9" s="27">
        <f>SUM('一般＆退職・基礎:一般＆退職・介護'!G9)</f>
        <v>1077351</v>
      </c>
      <c r="H9" s="27">
        <f>SUM('一般＆退職・基礎:一般＆退職・介護'!H9)</f>
        <v>609480</v>
      </c>
      <c r="I9" s="27">
        <f>SUM('一般＆退職・基礎:一般＆退職・介護'!I9)</f>
        <v>5368431</v>
      </c>
      <c r="J9" s="27">
        <f t="shared" si="0"/>
        <v>124108.35491030147</v>
      </c>
      <c r="K9" s="27">
        <f t="shared" si="1"/>
        <v>71200.29443361318</v>
      </c>
    </row>
    <row r="10" spans="1:11" ht="17.25" customHeight="1">
      <c r="A10" s="27">
        <v>4</v>
      </c>
      <c r="B10" s="28" t="s">
        <v>9</v>
      </c>
      <c r="C10" s="27">
        <f>SUM('一般＆退職・基礎:一般＆退職・介護'!C10)</f>
        <v>44092</v>
      </c>
      <c r="D10" s="27">
        <f>SUM('一般＆退職・基礎:一般＆退職・介護'!D10)</f>
        <v>82144</v>
      </c>
      <c r="E10" s="27">
        <f>SUM('一般＆退職・基礎:一般＆退職・介護'!E10)</f>
        <v>3212870</v>
      </c>
      <c r="F10" s="27">
        <f>SUM('一般＆退職・基礎:一般＆退職・介護'!F10)</f>
        <v>384536</v>
      </c>
      <c r="G10" s="27">
        <f>SUM('一般＆退職・基礎:一般＆退職・介護'!G10)</f>
        <v>1145124</v>
      </c>
      <c r="H10" s="27">
        <f>SUM('一般＆退職・基礎:一般＆退職・介護'!H10)</f>
        <v>580048</v>
      </c>
      <c r="I10" s="27">
        <f>SUM('一般＆退職・基礎:一般＆退職・介護'!I10)</f>
        <v>5322578</v>
      </c>
      <c r="J10" s="27">
        <f t="shared" si="0"/>
        <v>120715.2771477819</v>
      </c>
      <c r="K10" s="27">
        <f t="shared" si="1"/>
        <v>64795.70023373588</v>
      </c>
    </row>
    <row r="11" spans="1:11" ht="17.25" customHeight="1">
      <c r="A11" s="27">
        <v>5</v>
      </c>
      <c r="B11" s="28" t="s">
        <v>10</v>
      </c>
      <c r="C11" s="27">
        <f>SUM('一般＆退職・基礎:一般＆退職・介護'!C11)</f>
        <v>24849</v>
      </c>
      <c r="D11" s="27">
        <f>SUM('一般＆退職・基礎:一般＆退職・介護'!D11)</f>
        <v>46786</v>
      </c>
      <c r="E11" s="27">
        <f>SUM('一般＆退職・基礎:一般＆退職・介護'!E11)</f>
        <v>1542864</v>
      </c>
      <c r="F11" s="27">
        <f>SUM('一般＆退職・基礎:一般＆退職・介護'!F11)</f>
        <v>373154</v>
      </c>
      <c r="G11" s="27">
        <f>SUM('一般＆退職・基礎:一般＆退職・介護'!G11)</f>
        <v>738640</v>
      </c>
      <c r="H11" s="27">
        <f>SUM('一般＆退職・基礎:一般＆退職・介護'!H11)</f>
        <v>363299</v>
      </c>
      <c r="I11" s="27">
        <f>SUM('一般＆退職・基礎:一般＆退職・介護'!I11)</f>
        <v>3017957</v>
      </c>
      <c r="J11" s="27">
        <f t="shared" si="0"/>
        <v>121451.84916898064</v>
      </c>
      <c r="K11" s="27">
        <f t="shared" si="1"/>
        <v>64505.55721797119</v>
      </c>
    </row>
    <row r="12" spans="1:11" ht="17.25" customHeight="1">
      <c r="A12" s="27">
        <v>6</v>
      </c>
      <c r="B12" s="28" t="s">
        <v>11</v>
      </c>
      <c r="C12" s="27">
        <f>SUM('一般＆退職・基礎:一般＆退職・介護'!C12)</f>
        <v>15898</v>
      </c>
      <c r="D12" s="27">
        <f>SUM('一般＆退職・基礎:一般＆退職・介護'!D12)</f>
        <v>31753</v>
      </c>
      <c r="E12" s="27">
        <f>SUM('一般＆退職・基礎:一般＆退職・介護'!E12)</f>
        <v>1130125</v>
      </c>
      <c r="F12" s="27">
        <f>SUM('一般＆退職・基礎:一般＆退職・介護'!F12)</f>
        <v>268299</v>
      </c>
      <c r="G12" s="27">
        <f>SUM('一般＆退職・基礎:一般＆退職・介護'!G12)</f>
        <v>471821</v>
      </c>
      <c r="H12" s="27">
        <f>SUM('一般＆退職・基礎:一般＆退職・介護'!H12)</f>
        <v>215061</v>
      </c>
      <c r="I12" s="27">
        <f>SUM('一般＆退職・基礎:一般＆退職・介護'!I12)</f>
        <v>2085306</v>
      </c>
      <c r="J12" s="27">
        <f t="shared" si="0"/>
        <v>131167.81985155365</v>
      </c>
      <c r="K12" s="27">
        <f t="shared" si="1"/>
        <v>65672.72383711775</v>
      </c>
    </row>
    <row r="13" spans="1:11" ht="17.25" customHeight="1">
      <c r="A13" s="27">
        <v>7</v>
      </c>
      <c r="B13" s="28" t="s">
        <v>35</v>
      </c>
      <c r="C13" s="27">
        <f>SUM('一般＆退職・基礎:一般＆退職・介護'!C13)</f>
        <v>19832</v>
      </c>
      <c r="D13" s="27">
        <f>SUM('一般＆退職・基礎:一般＆退職・介護'!D13)</f>
        <v>34952</v>
      </c>
      <c r="E13" s="27">
        <f>SUM('一般＆退職・基礎:一般＆退職・介護'!E13)</f>
        <v>1293593</v>
      </c>
      <c r="F13" s="27">
        <f>SUM('一般＆退職・基礎:一般＆退職・介護'!F13)</f>
        <v>179636</v>
      </c>
      <c r="G13" s="27">
        <f>SUM('一般＆退職・基礎:一般＆退職・介護'!G13)</f>
        <v>594743</v>
      </c>
      <c r="H13" s="27">
        <f>SUM('一般＆退職・基礎:一般＆退職・介護'!H13)</f>
        <v>271050</v>
      </c>
      <c r="I13" s="27">
        <f>SUM('一般＆退職・基礎:一般＆退職・介護'!I13)</f>
        <v>2339022</v>
      </c>
      <c r="J13" s="27">
        <f t="shared" si="0"/>
        <v>117941.81121419928</v>
      </c>
      <c r="K13" s="27">
        <f t="shared" si="1"/>
        <v>66920.97734035249</v>
      </c>
    </row>
    <row r="14" spans="1:11" ht="17.25" customHeight="1">
      <c r="A14" s="27">
        <v>8</v>
      </c>
      <c r="B14" s="28" t="s">
        <v>12</v>
      </c>
      <c r="C14" s="27">
        <f>SUM('一般＆退職・基礎:一般＆退職・介護'!C14)</f>
        <v>14100</v>
      </c>
      <c r="D14" s="27">
        <f>SUM('一般＆退職・基礎:一般＆退職・介護'!D14)</f>
        <v>28331</v>
      </c>
      <c r="E14" s="27">
        <f>SUM('一般＆退職・基礎:一般＆退職・介護'!E14)</f>
        <v>1066960</v>
      </c>
      <c r="F14" s="27">
        <f>SUM('一般＆退職・基礎:一般＆退職・介護'!F14)</f>
        <v>254285</v>
      </c>
      <c r="G14" s="27">
        <f>SUM('一般＆退職・基礎:一般＆退職・介護'!G14)</f>
        <v>456067</v>
      </c>
      <c r="H14" s="27">
        <f>SUM('一般＆退職・基礎:一般＆退職・介護'!H14)</f>
        <v>197421</v>
      </c>
      <c r="I14" s="27">
        <f>SUM('一般＆退職・基礎:一般＆退職・介護'!I14)</f>
        <v>1974733</v>
      </c>
      <c r="J14" s="27">
        <f t="shared" si="0"/>
        <v>140051.98581560285</v>
      </c>
      <c r="K14" s="27">
        <f t="shared" si="1"/>
        <v>69702.19900462391</v>
      </c>
    </row>
    <row r="15" spans="1:11" ht="17.25" customHeight="1">
      <c r="A15" s="27">
        <v>9</v>
      </c>
      <c r="B15" s="28" t="s">
        <v>36</v>
      </c>
      <c r="C15" s="27">
        <f>SUM('一般＆退職・基礎:一般＆退職・介護'!C15)</f>
        <v>19060</v>
      </c>
      <c r="D15" s="27">
        <f>SUM('一般＆退職・基礎:一般＆退職・介護'!D15)</f>
        <v>37741</v>
      </c>
      <c r="E15" s="27">
        <f>SUM('一般＆退職・基礎:一般＆退職・介護'!E15)</f>
        <v>1466513</v>
      </c>
      <c r="F15" s="27">
        <f>SUM('一般＆退職・基礎:一般＆退職・介護'!F15)</f>
        <v>314283</v>
      </c>
      <c r="G15" s="27">
        <f>SUM('一般＆退職・基礎:一般＆退職・介護'!G15)</f>
        <v>607694</v>
      </c>
      <c r="H15" s="27">
        <f>SUM('一般＆退職・基礎:一般＆退職・介護'!H15)</f>
        <v>289363</v>
      </c>
      <c r="I15" s="27">
        <f>SUM('一般＆退職・基礎:一般＆退職・介護'!I15)</f>
        <v>2677853</v>
      </c>
      <c r="J15" s="27">
        <f t="shared" si="0"/>
        <v>140495.96012591815</v>
      </c>
      <c r="K15" s="27">
        <f t="shared" si="1"/>
        <v>70953.4193582576</v>
      </c>
    </row>
    <row r="16" spans="1:11" ht="17.25" customHeight="1">
      <c r="A16" s="27">
        <v>10</v>
      </c>
      <c r="B16" s="28" t="s">
        <v>13</v>
      </c>
      <c r="C16" s="27">
        <f>SUM('一般＆退職・基礎:一般＆退職・介護'!C16)</f>
        <v>16857</v>
      </c>
      <c r="D16" s="27">
        <f>SUM('一般＆退職・基礎:一般＆退職・介護'!D16)</f>
        <v>30230</v>
      </c>
      <c r="E16" s="27">
        <f>SUM('一般＆退職・基礎:一般＆退職・介護'!E16)</f>
        <v>908671</v>
      </c>
      <c r="F16" s="27">
        <f>SUM('一般＆退職・基礎:一般＆退職・介護'!F16)</f>
        <v>194496</v>
      </c>
      <c r="G16" s="27">
        <f>SUM('一般＆退職・基礎:一般＆退職・介護'!G16)</f>
        <v>366957</v>
      </c>
      <c r="H16" s="27">
        <f>SUM('一般＆退職・基礎:一般＆退職・介護'!H16)</f>
        <v>240794</v>
      </c>
      <c r="I16" s="27">
        <f>SUM('一般＆退職・基礎:一般＆退職・介護'!I16)</f>
        <v>1710918</v>
      </c>
      <c r="J16" s="27">
        <f t="shared" si="0"/>
        <v>101495.99572877736</v>
      </c>
      <c r="K16" s="27">
        <f t="shared" si="1"/>
        <v>56596.692027786965</v>
      </c>
    </row>
    <row r="17" spans="1:11" ht="17.25" customHeight="1">
      <c r="A17" s="27">
        <v>11</v>
      </c>
      <c r="B17" s="28" t="s">
        <v>14</v>
      </c>
      <c r="C17" s="27">
        <f>SUM('一般＆退職・基礎:一般＆退職・介護'!C17)</f>
        <v>9209</v>
      </c>
      <c r="D17" s="27">
        <f>SUM('一般＆退職・基礎:一般＆退職・介護'!D17)</f>
        <v>15664</v>
      </c>
      <c r="E17" s="27">
        <f>SUM('一般＆退職・基礎:一般＆退職・介護'!E17)</f>
        <v>496368</v>
      </c>
      <c r="F17" s="27">
        <f>SUM('一般＆退職・基礎:一般＆退職・介護'!F17)</f>
        <v>132844</v>
      </c>
      <c r="G17" s="27">
        <f>SUM('一般＆退職・基礎:一般＆退職・介護'!G17)</f>
        <v>198147</v>
      </c>
      <c r="H17" s="27">
        <f>SUM('一般＆退職・基礎:一般＆退職・介護'!H17)</f>
        <v>112242</v>
      </c>
      <c r="I17" s="27">
        <f>SUM('一般＆退職・基礎:一般＆退職・介護'!I17)</f>
        <v>939601</v>
      </c>
      <c r="J17" s="27">
        <f t="shared" si="0"/>
        <v>102030.73080681941</v>
      </c>
      <c r="K17" s="27">
        <f t="shared" si="1"/>
        <v>59984.74208375894</v>
      </c>
    </row>
    <row r="18" spans="1:11" ht="17.25" customHeight="1">
      <c r="A18" s="27">
        <v>12</v>
      </c>
      <c r="B18" s="28" t="s">
        <v>15</v>
      </c>
      <c r="C18" s="27">
        <f>SUM('一般＆退職・基礎:一般＆退職・介護'!C18)</f>
        <v>14633</v>
      </c>
      <c r="D18" s="27">
        <f>SUM('一般＆退職・基礎:一般＆退職・介護'!D18)</f>
        <v>25508</v>
      </c>
      <c r="E18" s="27">
        <f>SUM('一般＆退職・基礎:一般＆退職・介護'!E18)</f>
        <v>734344</v>
      </c>
      <c r="F18" s="27">
        <f>SUM('一般＆退職・基礎:一般＆退職・介護'!F18)</f>
        <v>176280</v>
      </c>
      <c r="G18" s="27">
        <f>SUM('一般＆退職・基礎:一般＆退職・介護'!G18)</f>
        <v>345383</v>
      </c>
      <c r="H18" s="27">
        <f>SUM('一般＆退職・基礎:一般＆退職・介護'!H18)</f>
        <v>185104</v>
      </c>
      <c r="I18" s="27">
        <f>SUM('一般＆退職・基礎:一般＆退職・介護'!I18)</f>
        <v>1441111</v>
      </c>
      <c r="J18" s="27">
        <f t="shared" si="0"/>
        <v>98483.63288457596</v>
      </c>
      <c r="K18" s="27">
        <f t="shared" si="1"/>
        <v>56496.432491767286</v>
      </c>
    </row>
    <row r="19" spans="1:11" ht="17.25" customHeight="1">
      <c r="A19" s="27">
        <v>13</v>
      </c>
      <c r="B19" s="28" t="s">
        <v>16</v>
      </c>
      <c r="C19" s="27">
        <f>SUM('一般＆退職・基礎:一般＆退職・介護'!C19)</f>
        <v>24104</v>
      </c>
      <c r="D19" s="27">
        <f>SUM('一般＆退職・基礎:一般＆退職・介護'!D19)</f>
        <v>44763</v>
      </c>
      <c r="E19" s="27">
        <f>SUM('一般＆退職・基礎:一般＆退職・介護'!E19)</f>
        <v>1583748</v>
      </c>
      <c r="F19" s="27">
        <f>SUM('一般＆退職・基礎:一般＆退職・介護'!F19)</f>
        <v>0</v>
      </c>
      <c r="G19" s="27">
        <f>SUM('一般＆退職・基礎:一般＆退職・介護'!G19)</f>
        <v>732068</v>
      </c>
      <c r="H19" s="27">
        <f>SUM('一般＆退職・基礎:一般＆退職・介護'!H19)</f>
        <v>264349</v>
      </c>
      <c r="I19" s="27">
        <f>SUM('一般＆退職・基礎:一般＆退職・介護'!I19)</f>
        <v>2580165</v>
      </c>
      <c r="J19" s="27">
        <f t="shared" si="0"/>
        <v>107043.021905078</v>
      </c>
      <c r="K19" s="27">
        <f t="shared" si="1"/>
        <v>57640.57368809061</v>
      </c>
    </row>
    <row r="20" spans="1:11" ht="17.25" customHeight="1">
      <c r="A20" s="27">
        <v>14</v>
      </c>
      <c r="B20" s="28" t="s">
        <v>17</v>
      </c>
      <c r="C20" s="27">
        <f>SUM('一般＆退職・基礎:一般＆退職・介護'!C20)</f>
        <v>32431</v>
      </c>
      <c r="D20" s="27">
        <f>SUM('一般＆退職・基礎:一般＆退職・介護'!D20)</f>
        <v>55936</v>
      </c>
      <c r="E20" s="27">
        <f>SUM('一般＆退職・基礎:一般＆退職・介護'!E20)</f>
        <v>2322305</v>
      </c>
      <c r="F20" s="27">
        <f>SUM('一般＆退職・基礎:一般＆退職・介護'!F20)</f>
        <v>0</v>
      </c>
      <c r="G20" s="27">
        <f>SUM('一般＆退職・基礎:一般＆退職・介護'!G20)</f>
        <v>812581</v>
      </c>
      <c r="H20" s="27">
        <f>SUM('一般＆退職・基礎:一般＆退職・介護'!H20)</f>
        <v>402003</v>
      </c>
      <c r="I20" s="27">
        <f>SUM('一般＆退職・基礎:一般＆退職・介護'!I20)</f>
        <v>3536889</v>
      </c>
      <c r="J20" s="27">
        <f t="shared" si="0"/>
        <v>109058.89426783017</v>
      </c>
      <c r="K20" s="27">
        <f t="shared" si="1"/>
        <v>63230.99613844394</v>
      </c>
    </row>
    <row r="21" spans="1:11" ht="17.25" customHeight="1">
      <c r="A21" s="27">
        <v>15</v>
      </c>
      <c r="B21" s="28" t="s">
        <v>18</v>
      </c>
      <c r="C21" s="27">
        <f>SUM('一般＆退職・基礎:一般＆退職・介護'!C21)</f>
        <v>19200</v>
      </c>
      <c r="D21" s="27">
        <f>SUM('一般＆退職・基礎:一般＆退職・介護'!D21)</f>
        <v>33659</v>
      </c>
      <c r="E21" s="27">
        <f>SUM('一般＆退職・基礎:一般＆退職・介護'!E21)</f>
        <v>1273010</v>
      </c>
      <c r="F21" s="27">
        <f>SUM('一般＆退職・基礎:一般＆退職・介護'!F21)</f>
        <v>233617</v>
      </c>
      <c r="G21" s="27">
        <f>SUM('一般＆退職・基礎:一般＆退職・介護'!G21)</f>
        <v>515971</v>
      </c>
      <c r="H21" s="27">
        <f>SUM('一般＆退職・基礎:一般＆退職・介護'!H21)</f>
        <v>248741</v>
      </c>
      <c r="I21" s="27">
        <f>SUM('一般＆退職・基礎:一般＆退職・介護'!I21)</f>
        <v>2271339</v>
      </c>
      <c r="J21" s="27">
        <f t="shared" si="0"/>
        <v>118298.90625</v>
      </c>
      <c r="K21" s="27">
        <f t="shared" si="1"/>
        <v>67480.88178496093</v>
      </c>
    </row>
    <row r="22" spans="1:11" ht="17.25" customHeight="1">
      <c r="A22" s="27">
        <v>16</v>
      </c>
      <c r="B22" s="28" t="s">
        <v>19</v>
      </c>
      <c r="C22" s="27">
        <f>SUM('一般＆退職・基礎:一般＆退職・介護'!C22)</f>
        <v>44847</v>
      </c>
      <c r="D22" s="27">
        <f>SUM('一般＆退職・基礎:一般＆退職・介護'!D22)</f>
        <v>82501</v>
      </c>
      <c r="E22" s="27">
        <f>SUM('一般＆退職・基礎:一般＆退職・介護'!E22)</f>
        <v>3029608</v>
      </c>
      <c r="F22" s="27">
        <f>SUM('一般＆退職・基礎:一般＆退職・介護'!F22)</f>
        <v>668578</v>
      </c>
      <c r="G22" s="27">
        <f>SUM('一般＆退職・基礎:一般＆退職・介護'!G22)</f>
        <v>1690435</v>
      </c>
      <c r="H22" s="27">
        <f>SUM('一般＆退職・基礎:一般＆退職・介護'!H22)</f>
        <v>762147</v>
      </c>
      <c r="I22" s="27">
        <f>SUM('一般＆退職・基礎:一般＆退職・介護'!I22)</f>
        <v>6150768</v>
      </c>
      <c r="J22" s="27">
        <f t="shared" si="0"/>
        <v>137150.0434811693</v>
      </c>
      <c r="K22" s="27">
        <f t="shared" si="1"/>
        <v>74553.85995321268</v>
      </c>
    </row>
    <row r="23" spans="1:11" ht="17.25" customHeight="1">
      <c r="A23" s="27">
        <v>17</v>
      </c>
      <c r="B23" s="28" t="s">
        <v>20</v>
      </c>
      <c r="C23" s="27">
        <f>SUM('一般＆退職・基礎:一般＆退職・介護'!C23)</f>
        <v>37189</v>
      </c>
      <c r="D23" s="27">
        <f>SUM('一般＆退職・基礎:一般＆退職・介護'!D23)</f>
        <v>65420</v>
      </c>
      <c r="E23" s="27">
        <f>SUM('一般＆退職・基礎:一般＆退職・介護'!E23)</f>
        <v>2597393</v>
      </c>
      <c r="F23" s="27">
        <f>SUM('一般＆退職・基礎:一般＆退職・介護'!F23)</f>
        <v>0</v>
      </c>
      <c r="G23" s="27">
        <f>SUM('一般＆退職・基礎:一般＆退職・介護'!G23)</f>
        <v>1125683</v>
      </c>
      <c r="H23" s="27">
        <f>SUM('一般＆退職・基礎:一般＆退職・介護'!H23)</f>
        <v>539370</v>
      </c>
      <c r="I23" s="27">
        <f>SUM('一般＆退職・基礎:一般＆退職・介護'!I23)</f>
        <v>4262446</v>
      </c>
      <c r="J23" s="27">
        <f t="shared" si="0"/>
        <v>114615.77348140579</v>
      </c>
      <c r="K23" s="27">
        <f t="shared" si="1"/>
        <v>65155.090186487316</v>
      </c>
    </row>
    <row r="24" spans="1:11" ht="17.25" customHeight="1">
      <c r="A24" s="27">
        <v>18</v>
      </c>
      <c r="B24" s="28" t="s">
        <v>21</v>
      </c>
      <c r="C24" s="27">
        <f>SUM('一般＆退職・基礎:一般＆退職・介護'!C24)</f>
        <v>21444</v>
      </c>
      <c r="D24" s="27">
        <f>SUM('一般＆退職・基礎:一般＆退職・介護'!D24)</f>
        <v>39904</v>
      </c>
      <c r="E24" s="27">
        <f>SUM('一般＆退職・基礎:一般＆退職・介護'!E24)</f>
        <v>1351464</v>
      </c>
      <c r="F24" s="27">
        <f>SUM('一般＆退職・基礎:一般＆退職・介護'!F24)</f>
        <v>286757</v>
      </c>
      <c r="G24" s="27">
        <f>SUM('一般＆退職・基礎:一般＆退職・介護'!G24)</f>
        <v>627541</v>
      </c>
      <c r="H24" s="27">
        <f>SUM('一般＆退職・基礎:一般＆退職・介護'!H24)</f>
        <v>359961</v>
      </c>
      <c r="I24" s="27">
        <f>SUM('一般＆退職・基礎:一般＆退職・介護'!I24)</f>
        <v>2625723</v>
      </c>
      <c r="J24" s="27">
        <f t="shared" si="0"/>
        <v>122445.57918298825</v>
      </c>
      <c r="K24" s="27">
        <f t="shared" si="1"/>
        <v>65800.99739374498</v>
      </c>
    </row>
    <row r="25" spans="1:11" ht="17.25" customHeight="1">
      <c r="A25" s="27">
        <v>19</v>
      </c>
      <c r="B25" s="28" t="s">
        <v>22</v>
      </c>
      <c r="C25" s="27">
        <f>SUM('一般＆退職・基礎:一般＆退職・介護'!C25)</f>
        <v>10131</v>
      </c>
      <c r="D25" s="27">
        <f>SUM('一般＆退職・基礎:一般＆退職・介護'!D25)</f>
        <v>19652</v>
      </c>
      <c r="E25" s="27">
        <f>SUM('一般＆退職・基礎:一般＆退職・介護'!E25)</f>
        <v>641922</v>
      </c>
      <c r="F25" s="27">
        <f>SUM('一般＆退職・基礎:一般＆退職・介護'!F25)</f>
        <v>145983</v>
      </c>
      <c r="G25" s="27">
        <f>SUM('一般＆退職・基礎:一般＆退職・介護'!G25)</f>
        <v>294326</v>
      </c>
      <c r="H25" s="27">
        <f>SUM('一般＆退職・基礎:一般＆退職・介護'!H25)</f>
        <v>162465</v>
      </c>
      <c r="I25" s="27">
        <f>SUM('一般＆退職・基礎:一般＆退職・介護'!I25)</f>
        <v>1244696</v>
      </c>
      <c r="J25" s="27">
        <f t="shared" si="0"/>
        <v>122860.1322672984</v>
      </c>
      <c r="K25" s="27">
        <f t="shared" si="1"/>
        <v>63336.86138815388</v>
      </c>
    </row>
    <row r="26" spans="1:11" ht="17.25" customHeight="1">
      <c r="A26" s="27">
        <v>20</v>
      </c>
      <c r="B26" s="28" t="s">
        <v>23</v>
      </c>
      <c r="C26" s="27">
        <f>SUM('一般＆退職・基礎:一般＆退職・介護'!C26)</f>
        <v>12295</v>
      </c>
      <c r="D26" s="27">
        <f>SUM('一般＆退職・基礎:一般＆退職・介護'!D26)</f>
        <v>22280</v>
      </c>
      <c r="E26" s="27">
        <f>SUM('一般＆退職・基礎:一般＆退職・介護'!E26)</f>
        <v>949054</v>
      </c>
      <c r="F26" s="27">
        <f>SUM('一般＆退職・基礎:一般＆退職・介護'!F26)</f>
        <v>43128</v>
      </c>
      <c r="G26" s="27">
        <f>SUM('一般＆退職・基礎:一般＆退職・介護'!G26)</f>
        <v>312918</v>
      </c>
      <c r="H26" s="27">
        <f>SUM('一般＆退職・基礎:一般＆退職・介護'!H26)</f>
        <v>156448</v>
      </c>
      <c r="I26" s="27">
        <f>SUM('一般＆退職・基礎:一般＆退職・介護'!I26)</f>
        <v>1461548</v>
      </c>
      <c r="J26" s="27">
        <f t="shared" si="0"/>
        <v>118873.36315575437</v>
      </c>
      <c r="K26" s="27">
        <f t="shared" si="1"/>
        <v>65599.10233393178</v>
      </c>
    </row>
    <row r="27" spans="1:11" ht="17.25" customHeight="1">
      <c r="A27" s="27">
        <v>21</v>
      </c>
      <c r="B27" s="28" t="s">
        <v>37</v>
      </c>
      <c r="C27" s="27">
        <f>SUM('一般＆退職・基礎:一般＆退職・介護'!C27)</f>
        <v>14835</v>
      </c>
      <c r="D27" s="27">
        <f>SUM('一般＆退職・基礎:一般＆退職・介護'!D27)</f>
        <v>27441</v>
      </c>
      <c r="E27" s="27">
        <f>SUM('一般＆退職・基礎:一般＆退職・介護'!E27)</f>
        <v>721839</v>
      </c>
      <c r="F27" s="27">
        <f>SUM('一般＆退職・基礎:一般＆退職・介護'!F27)</f>
        <v>166016</v>
      </c>
      <c r="G27" s="27">
        <f>SUM('一般＆退職・基礎:一般＆退職・介護'!G27)</f>
        <v>301759</v>
      </c>
      <c r="H27" s="27">
        <f>SUM('一般＆退職・基礎:一般＆退職・介護'!H27)</f>
        <v>166162</v>
      </c>
      <c r="I27" s="27">
        <f>SUM('一般＆退職・基礎:一般＆退職・介護'!I27)</f>
        <v>1355776</v>
      </c>
      <c r="J27" s="27">
        <f aca="true" t="shared" si="2" ref="J27:J32">SUM(I27*1000/C27)</f>
        <v>91390.36063363666</v>
      </c>
      <c r="K27" s="27">
        <f aca="true" t="shared" si="3" ref="K27:K32">SUM(I27*1000/D27)</f>
        <v>49406.945811012716</v>
      </c>
    </row>
    <row r="28" spans="1:11" ht="17.25" customHeight="1">
      <c r="A28" s="27">
        <v>22</v>
      </c>
      <c r="B28" s="29" t="s">
        <v>38</v>
      </c>
      <c r="C28" s="27">
        <f>SUM('一般＆退職・基礎:一般＆退職・介護'!C28)</f>
        <v>15239</v>
      </c>
      <c r="D28" s="27">
        <f>SUM('一般＆退職・基礎:一般＆退職・介護'!D28)</f>
        <v>27286</v>
      </c>
      <c r="E28" s="27">
        <f>SUM('一般＆退職・基礎:一般＆退職・介護'!E28)</f>
        <v>1000432</v>
      </c>
      <c r="F28" s="27">
        <f>SUM('一般＆退職・基礎:一般＆退職・介護'!F28)</f>
        <v>0</v>
      </c>
      <c r="G28" s="27">
        <f>SUM('一般＆退職・基礎:一般＆退職・介護'!G28)</f>
        <v>526968</v>
      </c>
      <c r="H28" s="27">
        <f>SUM('一般＆退職・基礎:一般＆退職・介護'!H28)</f>
        <v>227619</v>
      </c>
      <c r="I28" s="27">
        <f>SUM('一般＆退職・基礎:一般＆退職・介護'!I28)</f>
        <v>1755019</v>
      </c>
      <c r="J28" s="27">
        <f t="shared" si="2"/>
        <v>115166.28387689481</v>
      </c>
      <c r="K28" s="27">
        <f t="shared" si="3"/>
        <v>64319.39456131349</v>
      </c>
    </row>
    <row r="29" spans="1:11" ht="17.25" customHeight="1">
      <c r="A29" s="27">
        <v>23</v>
      </c>
      <c r="B29" s="29" t="s">
        <v>39</v>
      </c>
      <c r="C29" s="27">
        <f>SUM('一般＆退職・基礎:一般＆退職・介護'!C29)</f>
        <v>32657</v>
      </c>
      <c r="D29" s="27">
        <f>SUM('一般＆退職・基礎:一般＆退職・介護'!D29)</f>
        <v>66762</v>
      </c>
      <c r="E29" s="27">
        <f>SUM('一般＆退職・基礎:一般＆退職・介護'!E29)</f>
        <v>1947558</v>
      </c>
      <c r="F29" s="27">
        <f>SUM('一般＆退職・基礎:一般＆退職・介護'!F29)</f>
        <v>233050</v>
      </c>
      <c r="G29" s="27">
        <f>SUM('一般＆退職・基礎:一般＆退職・介護'!G29)</f>
        <v>816160</v>
      </c>
      <c r="H29" s="27">
        <f>SUM('一般＆退職・基礎:一般＆退職・介護'!H29)</f>
        <v>391887</v>
      </c>
      <c r="I29" s="27">
        <f>SUM('一般＆退職・基礎:一般＆退職・介護'!I29)</f>
        <v>3388655</v>
      </c>
      <c r="J29" s="27">
        <f t="shared" si="2"/>
        <v>103765.0427167223</v>
      </c>
      <c r="K29" s="27">
        <f t="shared" si="3"/>
        <v>50757.24214373446</v>
      </c>
    </row>
    <row r="30" spans="1:11" ht="17.25" customHeight="1">
      <c r="A30" s="27">
        <v>24</v>
      </c>
      <c r="B30" s="29" t="s">
        <v>40</v>
      </c>
      <c r="C30" s="27">
        <f>SUM('一般＆退職・基礎:一般＆退職・介護'!C30)</f>
        <v>18414</v>
      </c>
      <c r="D30" s="27">
        <f>SUM('一般＆退職・基礎:一般＆退職・介護'!D30)</f>
        <v>38876</v>
      </c>
      <c r="E30" s="27">
        <f>SUM('一般＆退職・基礎:一般＆退職・介護'!E30)</f>
        <v>1418219</v>
      </c>
      <c r="F30" s="27">
        <f>SUM('一般＆退職・基礎:一般＆退職・介護'!F30)</f>
        <v>341429</v>
      </c>
      <c r="G30" s="27">
        <f>SUM('一般＆退職・基礎:一般＆退職・介護'!G30)</f>
        <v>650832</v>
      </c>
      <c r="H30" s="27">
        <f>SUM('一般＆退職・基礎:一般＆退職・介護'!H30)</f>
        <v>287738</v>
      </c>
      <c r="I30" s="27">
        <f>SUM('一般＆退職・基礎:一般＆退職・介護'!I30)</f>
        <v>2698218</v>
      </c>
      <c r="J30" s="27">
        <f t="shared" si="2"/>
        <v>146530.7917888563</v>
      </c>
      <c r="K30" s="27">
        <f t="shared" si="3"/>
        <v>69405.75162053709</v>
      </c>
    </row>
    <row r="31" spans="1:11" ht="17.25" customHeight="1">
      <c r="A31" s="27">
        <v>25</v>
      </c>
      <c r="B31" s="29" t="s">
        <v>41</v>
      </c>
      <c r="C31" s="27">
        <f>SUM('一般＆退職・基礎:一般＆退職・介護'!C31)</f>
        <v>14786</v>
      </c>
      <c r="D31" s="27">
        <f>SUM('一般＆退職・基礎:一般＆退職・介護'!D31)</f>
        <v>28554</v>
      </c>
      <c r="E31" s="27">
        <f>SUM('一般＆退職・基礎:一般＆退職・介護'!E31)</f>
        <v>859281</v>
      </c>
      <c r="F31" s="27">
        <f>SUM('一般＆退職・基礎:一般＆退職・介護'!F31)</f>
        <v>263073</v>
      </c>
      <c r="G31" s="27">
        <f>SUM('一般＆退職・基礎:一般＆退職・介護'!G31)</f>
        <v>425209</v>
      </c>
      <c r="H31" s="27">
        <f>SUM('一般＆退職・基礎:一般＆退職・介護'!H31)</f>
        <v>220613</v>
      </c>
      <c r="I31" s="27">
        <f>SUM('一般＆退職・基礎:一般＆退職・介護'!I31)</f>
        <v>1768176</v>
      </c>
      <c r="J31" s="27">
        <f t="shared" si="2"/>
        <v>119584.47179764642</v>
      </c>
      <c r="K31" s="27">
        <f t="shared" si="3"/>
        <v>61923.93359949569</v>
      </c>
    </row>
    <row r="32" spans="1:11" ht="17.25" customHeight="1">
      <c r="A32" s="27">
        <v>26</v>
      </c>
      <c r="B32" s="30" t="s">
        <v>42</v>
      </c>
      <c r="C32" s="27">
        <f>SUM('一般＆退職・基礎:一般＆退職・介護'!C32)</f>
        <v>12893</v>
      </c>
      <c r="D32" s="27">
        <f>SUM('一般＆退職・基礎:一般＆退職・介護'!D32)</f>
        <v>24490</v>
      </c>
      <c r="E32" s="27">
        <f>SUM('一般＆退職・基礎:一般＆退職・介護'!E32)</f>
        <v>797118</v>
      </c>
      <c r="F32" s="27">
        <f>SUM('一般＆退職・基礎:一般＆退職・介護'!F32)</f>
        <v>216578</v>
      </c>
      <c r="G32" s="27">
        <f>SUM('一般＆退職・基礎:一般＆退職・介護'!G32)</f>
        <v>265502</v>
      </c>
      <c r="H32" s="27">
        <f>SUM('一般＆退職・基礎:一般＆退職・介護'!H32)</f>
        <v>138680</v>
      </c>
      <c r="I32" s="27">
        <f>SUM('一般＆退職・基礎:一般＆退職・介護'!I32)</f>
        <v>1417878</v>
      </c>
      <c r="J32" s="27">
        <f t="shared" si="2"/>
        <v>109972.69836345303</v>
      </c>
      <c r="K32" s="27">
        <f t="shared" si="3"/>
        <v>57896.20253164557</v>
      </c>
    </row>
    <row r="33" spans="1:11" ht="17.25" customHeight="1">
      <c r="A33" s="27">
        <v>27</v>
      </c>
      <c r="B33" s="31" t="s">
        <v>43</v>
      </c>
      <c r="C33" s="27">
        <f>SUM('一般＆退職・基礎:一般＆退職・介護'!C33)</f>
        <v>15207</v>
      </c>
      <c r="D33" s="27">
        <f>SUM('一般＆退職・基礎:一般＆退職・介護'!D33)</f>
        <v>31121</v>
      </c>
      <c r="E33" s="27">
        <f>SUM('一般＆退職・基礎:一般＆退職・介護'!E33)</f>
        <v>887007</v>
      </c>
      <c r="F33" s="27">
        <f>SUM('一般＆退職・基礎:一般＆退職・介護'!F33)</f>
        <v>196914</v>
      </c>
      <c r="G33" s="27">
        <f>SUM('一般＆退職・基礎:一般＆退職・介護'!G33)</f>
        <v>456704</v>
      </c>
      <c r="H33" s="27">
        <f>SUM('一般＆退職・基礎:一般＆退職・介護'!H33)</f>
        <v>240578</v>
      </c>
      <c r="I33" s="27">
        <f>SUM('一般＆退職・基礎:一般＆退職・介護'!I33)</f>
        <v>1781203</v>
      </c>
      <c r="J33" s="27">
        <f t="shared" si="0"/>
        <v>117130.466232656</v>
      </c>
      <c r="K33" s="27">
        <f t="shared" si="1"/>
        <v>57234.76109379518</v>
      </c>
    </row>
    <row r="34" spans="1:11" ht="17.25" customHeight="1">
      <c r="A34" s="27">
        <v>28</v>
      </c>
      <c r="B34" s="32" t="s">
        <v>44</v>
      </c>
      <c r="C34" s="27">
        <f>SUM('一般＆退職・基礎:一般＆退職・介護'!C34)</f>
        <v>27430</v>
      </c>
      <c r="D34" s="27">
        <f>SUM('一般＆退職・基礎:一般＆退職・介護'!D34)</f>
        <v>52830</v>
      </c>
      <c r="E34" s="27">
        <f>SUM('一般＆退職・基礎:一般＆退職・介護'!E34)</f>
        <v>1586668</v>
      </c>
      <c r="F34" s="27">
        <f>SUM('一般＆退職・基礎:一般＆退職・介護'!F34)</f>
        <v>326901</v>
      </c>
      <c r="G34" s="27">
        <f>SUM('一般＆退職・基礎:一般＆退職・介護'!G34)</f>
        <v>702648</v>
      </c>
      <c r="H34" s="27">
        <f>SUM('一般＆退職・基礎:一般＆退職・介護'!H34)</f>
        <v>388974</v>
      </c>
      <c r="I34" s="27">
        <f>SUM('一般＆退職・基礎:一般＆退職・介護'!I34)</f>
        <v>3005191</v>
      </c>
      <c r="J34" s="27">
        <f t="shared" si="0"/>
        <v>109558.54903390448</v>
      </c>
      <c r="K34" s="27">
        <f t="shared" si="1"/>
        <v>56884.1756577702</v>
      </c>
    </row>
    <row r="35" spans="1:11" ht="17.25" customHeight="1">
      <c r="A35" s="27">
        <v>29</v>
      </c>
      <c r="B35" s="32" t="s">
        <v>45</v>
      </c>
      <c r="C35" s="27">
        <f>SUM('一般＆退職・基礎:一般＆退職・介護'!C35)</f>
        <v>13318</v>
      </c>
      <c r="D35" s="27">
        <f>SUM('一般＆退職・基礎:一般＆退職・介護'!D35)</f>
        <v>29343</v>
      </c>
      <c r="E35" s="27">
        <f>SUM('一般＆退職・基礎:一般＆退職・介護'!E35)</f>
        <v>799667</v>
      </c>
      <c r="F35" s="27">
        <f>SUM('一般＆退職・基礎:一般＆退職・介護'!F35)</f>
        <v>215500</v>
      </c>
      <c r="G35" s="27">
        <f>SUM('一般＆退職・基礎:一般＆退職・介護'!G35)</f>
        <v>489665</v>
      </c>
      <c r="H35" s="27">
        <f>SUM('一般＆退職・基礎:一般＆退職・介護'!H35)</f>
        <v>204948</v>
      </c>
      <c r="I35" s="27">
        <f>SUM('一般＆退職・基礎:一般＆退職・介護'!I35)</f>
        <v>1709780</v>
      </c>
      <c r="J35" s="27">
        <f t="shared" si="0"/>
        <v>128381.13830905542</v>
      </c>
      <c r="K35" s="27">
        <f t="shared" si="1"/>
        <v>58268.75234297788</v>
      </c>
    </row>
    <row r="36" spans="1:11" ht="17.25" customHeight="1">
      <c r="A36" s="27">
        <v>30</v>
      </c>
      <c r="B36" s="32" t="s">
        <v>46</v>
      </c>
      <c r="C36" s="27">
        <f>SUM('一般＆退職・基礎:一般＆退職・介護'!C36)</f>
        <v>20358</v>
      </c>
      <c r="D36" s="27">
        <f>SUM('一般＆退職・基礎:一般＆退職・介護'!D36)</f>
        <v>43362</v>
      </c>
      <c r="E36" s="27">
        <f>SUM('一般＆退職・基礎:一般＆退職・介護'!E36)</f>
        <v>1299938</v>
      </c>
      <c r="F36" s="27">
        <f>SUM('一般＆退職・基礎:一般＆退職・介護'!F36)</f>
        <v>299060</v>
      </c>
      <c r="G36" s="27">
        <f>SUM('一般＆退職・基礎:一般＆退職・介護'!G36)</f>
        <v>630760</v>
      </c>
      <c r="H36" s="27">
        <f>SUM('一般＆退職・基礎:一般＆退職・介護'!H36)</f>
        <v>313780</v>
      </c>
      <c r="I36" s="27">
        <f>SUM('一般＆退職・基礎:一般＆退職・介護'!I36)</f>
        <v>2543538</v>
      </c>
      <c r="J36" s="27">
        <f t="shared" si="0"/>
        <v>124940.4656646036</v>
      </c>
      <c r="K36" s="27">
        <f t="shared" si="1"/>
        <v>58658.226096582264</v>
      </c>
    </row>
    <row r="37" spans="1:11" ht="17.25" customHeight="1">
      <c r="A37" s="27">
        <v>31</v>
      </c>
      <c r="B37" s="32" t="s">
        <v>47</v>
      </c>
      <c r="C37" s="27">
        <f>SUM('一般＆退職・基礎:一般＆退職・介護'!C37)</f>
        <v>11765</v>
      </c>
      <c r="D37" s="27">
        <f>SUM('一般＆退職・基礎:一般＆退職・介護'!D37)</f>
        <v>22422</v>
      </c>
      <c r="E37" s="27">
        <f>SUM('一般＆退職・基礎:一般＆退職・介護'!E37)</f>
        <v>838069</v>
      </c>
      <c r="F37" s="27">
        <f>SUM('一般＆退職・基礎:一般＆退職・介護'!F37)</f>
        <v>174128</v>
      </c>
      <c r="G37" s="27">
        <f>SUM('一般＆退職・基礎:一般＆退職・介護'!G37)</f>
        <v>250539</v>
      </c>
      <c r="H37" s="27">
        <f>SUM('一般＆退職・基礎:一般＆退職・介護'!H37)</f>
        <v>145872</v>
      </c>
      <c r="I37" s="27">
        <f>SUM('一般＆退職・基礎:一般＆退職・介護'!I37)</f>
        <v>1408608</v>
      </c>
      <c r="J37" s="27">
        <f t="shared" si="0"/>
        <v>119728.68678283042</v>
      </c>
      <c r="K37" s="27">
        <f t="shared" si="1"/>
        <v>62822.58496119882</v>
      </c>
    </row>
    <row r="38" spans="1:11" ht="17.25" customHeight="1">
      <c r="A38" s="33">
        <v>32</v>
      </c>
      <c r="B38" s="34" t="s">
        <v>48</v>
      </c>
      <c r="C38" s="33">
        <f>SUM('一般＆退職・基礎:一般＆退職・介護'!C38)</f>
        <v>15550</v>
      </c>
      <c r="D38" s="33">
        <f>SUM('一般＆退職・基礎:一般＆退職・介護'!D38)</f>
        <v>30418</v>
      </c>
      <c r="E38" s="33">
        <f>SUM('一般＆退職・基礎:一般＆退職・介護'!E38)</f>
        <v>946526</v>
      </c>
      <c r="F38" s="33">
        <f>SUM('一般＆退職・基礎:一般＆退職・介護'!F38)</f>
        <v>246301</v>
      </c>
      <c r="G38" s="33">
        <f>SUM('一般＆退職・基礎:一般＆退職・介護'!G38)</f>
        <v>489188</v>
      </c>
      <c r="H38" s="33">
        <f>SUM('一般＆退職・基礎:一般＆退職・介護'!H38)</f>
        <v>183374</v>
      </c>
      <c r="I38" s="33">
        <f>SUM('一般＆退職・基礎:一般＆退職・介護'!I38)</f>
        <v>1865389</v>
      </c>
      <c r="J38" s="33">
        <f t="shared" si="0"/>
        <v>119960.7073954984</v>
      </c>
      <c r="K38" s="33">
        <f t="shared" si="1"/>
        <v>61325.169307646785</v>
      </c>
    </row>
    <row r="39" spans="1:11" ht="17.25" customHeight="1">
      <c r="A39" s="35"/>
      <c r="B39" s="36" t="s">
        <v>50</v>
      </c>
      <c r="C39" s="37">
        <f>SUM('一般＆退職・基礎:一般＆退職・介護'!C39)</f>
        <v>760386</v>
      </c>
      <c r="D39" s="37">
        <f>SUM('一般＆退職・基礎:一般＆退職・介護'!D39)</f>
        <v>1410068</v>
      </c>
      <c r="E39" s="37">
        <f>SUM('一般＆退職・基礎:一般＆退職・介護'!E39)</f>
        <v>49630184</v>
      </c>
      <c r="F39" s="37">
        <f>SUM('一般＆退職・基礎:一般＆退職・介護'!F39)</f>
        <v>8204198</v>
      </c>
      <c r="G39" s="37">
        <f>SUM('一般＆退職・基礎:一般＆退職・介護'!G39)</f>
        <v>21044887</v>
      </c>
      <c r="H39" s="37">
        <f>SUM('一般＆退職・基礎:一般＆退職・介護'!H39)</f>
        <v>10611881</v>
      </c>
      <c r="I39" s="37">
        <f>SUM('一般＆退職・基礎:一般＆退職・介護'!I39)</f>
        <v>89491150</v>
      </c>
      <c r="J39" s="37">
        <f t="shared" si="0"/>
        <v>117691.73814352184</v>
      </c>
      <c r="K39" s="37">
        <f t="shared" si="1"/>
        <v>63465.839945307605</v>
      </c>
    </row>
    <row r="40" spans="1:11" ht="17.25" customHeight="1">
      <c r="A40" s="38">
        <v>33</v>
      </c>
      <c r="B40" s="39" t="s">
        <v>24</v>
      </c>
      <c r="C40" s="38">
        <f>SUM('一般＆退職・基礎:一般＆退職・介護'!C40)</f>
        <v>10932</v>
      </c>
      <c r="D40" s="38">
        <f>SUM('一般＆退職・基礎:一般＆退職・介護'!D40)</f>
        <v>21853</v>
      </c>
      <c r="E40" s="38">
        <f>SUM('一般＆退職・基礎:一般＆退職・介護'!E40)</f>
        <v>701390</v>
      </c>
      <c r="F40" s="38">
        <f>SUM('一般＆退職・基礎:一般＆退職・介護'!F40)</f>
        <v>121599</v>
      </c>
      <c r="G40" s="38">
        <f>SUM('一般＆退職・基礎:一般＆退職・介護'!G40)</f>
        <v>340325</v>
      </c>
      <c r="H40" s="38">
        <f>SUM('一般＆退職・基礎:一般＆退職・介護'!H40)</f>
        <v>139259</v>
      </c>
      <c r="I40" s="38">
        <f>SUM('一般＆退職・基礎:一般＆退職・介護'!I40)</f>
        <v>1302573</v>
      </c>
      <c r="J40" s="38">
        <f t="shared" si="0"/>
        <v>119152.30515916576</v>
      </c>
      <c r="K40" s="38">
        <f t="shared" si="1"/>
        <v>59606.14103326774</v>
      </c>
    </row>
    <row r="41" spans="1:11" ht="17.25" customHeight="1">
      <c r="A41" s="27">
        <v>34</v>
      </c>
      <c r="B41" s="28" t="s">
        <v>25</v>
      </c>
      <c r="C41" s="27">
        <f>SUM('一般＆退職・基礎:一般＆退職・介護'!C41)</f>
        <v>6659</v>
      </c>
      <c r="D41" s="27">
        <f>SUM('一般＆退職・基礎:一般＆退職・介護'!D41)</f>
        <v>12683</v>
      </c>
      <c r="E41" s="27">
        <f>SUM('一般＆退職・基礎:一般＆退職・介護'!E41)</f>
        <v>303383</v>
      </c>
      <c r="F41" s="27">
        <f>SUM('一般＆退職・基礎:一般＆退職・介護'!F41)</f>
        <v>111903</v>
      </c>
      <c r="G41" s="27">
        <f>SUM('一般＆退職・基礎:一般＆退職・介護'!G41)</f>
        <v>172684</v>
      </c>
      <c r="H41" s="27">
        <f>SUM('一般＆退職・基礎:一般＆退職・介護'!H41)</f>
        <v>85985</v>
      </c>
      <c r="I41" s="27">
        <f>SUM('一般＆退職・基礎:一般＆退職・介護'!I41)</f>
        <v>673955</v>
      </c>
      <c r="J41" s="27">
        <f t="shared" si="0"/>
        <v>101209.64108725033</v>
      </c>
      <c r="K41" s="27">
        <f t="shared" si="1"/>
        <v>53138.45304738626</v>
      </c>
    </row>
    <row r="42" spans="1:11" ht="17.25" customHeight="1">
      <c r="A42" s="27">
        <v>35</v>
      </c>
      <c r="B42" s="28" t="s">
        <v>49</v>
      </c>
      <c r="C42" s="27">
        <f>SUM('一般＆退職・基礎:一般＆退職・介護'!C42)</f>
        <v>6945</v>
      </c>
      <c r="D42" s="27">
        <f>SUM('一般＆退職・基礎:一般＆退職・介護'!D42)</f>
        <v>13212</v>
      </c>
      <c r="E42" s="27">
        <f>SUM('一般＆退職・基礎:一般＆退職・介護'!E42)</f>
        <v>315587</v>
      </c>
      <c r="F42" s="27">
        <f>SUM('一般＆退職・基礎:一般＆退職・介護'!F42)</f>
        <v>86858</v>
      </c>
      <c r="G42" s="27">
        <f>SUM('一般＆退職・基礎:一般＆退職・介護'!G42)</f>
        <v>236593</v>
      </c>
      <c r="H42" s="27">
        <f>SUM('一般＆退職・基礎:一般＆退職・介護'!H42)</f>
        <v>98007</v>
      </c>
      <c r="I42" s="27">
        <f>SUM('一般＆退職・基礎:一般＆退職・介護'!I42)</f>
        <v>737045</v>
      </c>
      <c r="J42" s="27">
        <f t="shared" si="0"/>
        <v>106125.98992080633</v>
      </c>
      <c r="K42" s="27">
        <f t="shared" si="1"/>
        <v>55786.02785346655</v>
      </c>
    </row>
    <row r="43" spans="1:11" ht="17.25" customHeight="1">
      <c r="A43" s="27">
        <v>36</v>
      </c>
      <c r="B43" s="28" t="s">
        <v>26</v>
      </c>
      <c r="C43" s="27">
        <f>SUM('一般＆退職・基礎:一般＆退職・介護'!C43)</f>
        <v>8074</v>
      </c>
      <c r="D43" s="27">
        <f>SUM('一般＆退職・基礎:一般＆退職・介護'!D43)</f>
        <v>14224</v>
      </c>
      <c r="E43" s="27">
        <f>SUM('一般＆退職・基礎:一般＆退職・介護'!E43)</f>
        <v>385083</v>
      </c>
      <c r="F43" s="27">
        <f>SUM('一般＆退職・基礎:一般＆退職・介護'!F43)</f>
        <v>109510</v>
      </c>
      <c r="G43" s="27">
        <f>SUM('一般＆退職・基礎:一般＆退職・介護'!G43)</f>
        <v>120433</v>
      </c>
      <c r="H43" s="27">
        <f>SUM('一般＆退職・基礎:一般＆退職・介護'!H43)</f>
        <v>79278</v>
      </c>
      <c r="I43" s="27">
        <f>SUM('一般＆退職・基礎:一般＆退職・介護'!I43)</f>
        <v>694304</v>
      </c>
      <c r="J43" s="27">
        <f t="shared" si="0"/>
        <v>85992.56873916274</v>
      </c>
      <c r="K43" s="27">
        <f t="shared" si="1"/>
        <v>48812.14848143982</v>
      </c>
    </row>
    <row r="44" spans="1:11" ht="17.25" customHeight="1">
      <c r="A44" s="27">
        <v>37</v>
      </c>
      <c r="B44" s="28" t="s">
        <v>27</v>
      </c>
      <c r="C44" s="27">
        <f>SUM('一般＆退職・基礎:一般＆退職・介護'!C44)</f>
        <v>8024</v>
      </c>
      <c r="D44" s="27">
        <f>SUM('一般＆退職・基礎:一般＆退職・介護'!D44)</f>
        <v>15065</v>
      </c>
      <c r="E44" s="27">
        <f>SUM('一般＆退職・基礎:一般＆退職・介護'!E44)</f>
        <v>424351</v>
      </c>
      <c r="F44" s="27">
        <f>SUM('一般＆退職・基礎:一般＆退職・介護'!F44)</f>
        <v>126931</v>
      </c>
      <c r="G44" s="27">
        <f>SUM('一般＆退職・基礎:一般＆退職・介護'!G44)</f>
        <v>214690</v>
      </c>
      <c r="H44" s="27">
        <f>SUM('一般＆退職・基礎:一般＆退職・介護'!H44)</f>
        <v>95127</v>
      </c>
      <c r="I44" s="27">
        <f>SUM('一般＆退職・基礎:一般＆退職・介護'!I44)</f>
        <v>861099</v>
      </c>
      <c r="J44" s="27">
        <f t="shared" si="0"/>
        <v>107315.42871385842</v>
      </c>
      <c r="K44" s="27">
        <f t="shared" si="1"/>
        <v>57158.911384002655</v>
      </c>
    </row>
    <row r="45" spans="1:11" ht="17.25" customHeight="1">
      <c r="A45" s="27">
        <v>38</v>
      </c>
      <c r="B45" s="28" t="s">
        <v>28</v>
      </c>
      <c r="C45" s="27">
        <f>SUM('一般＆退職・基礎:一般＆退職・介護'!C45)</f>
        <v>4930</v>
      </c>
      <c r="D45" s="27">
        <f>SUM('一般＆退職・基礎:一般＆退職・介護'!D45)</f>
        <v>8727</v>
      </c>
      <c r="E45" s="27">
        <f>SUM('一般＆退職・基礎:一般＆退職・介護'!E45)</f>
        <v>300302</v>
      </c>
      <c r="F45" s="27">
        <f>SUM('一般＆退職・基礎:一般＆退職・介護'!F45)</f>
        <v>75660</v>
      </c>
      <c r="G45" s="27">
        <f>SUM('一般＆退職・基礎:一般＆退職・介護'!G45)</f>
        <v>146973</v>
      </c>
      <c r="H45" s="27">
        <f>SUM('一般＆退職・基礎:一般＆退職・介護'!H45)</f>
        <v>76827</v>
      </c>
      <c r="I45" s="27">
        <f>SUM('一般＆退職・基礎:一般＆退職・介護'!I45)</f>
        <v>599762</v>
      </c>
      <c r="J45" s="27">
        <f t="shared" si="0"/>
        <v>121655.57809330629</v>
      </c>
      <c r="K45" s="27">
        <f t="shared" si="1"/>
        <v>68724.87681906726</v>
      </c>
    </row>
    <row r="46" spans="1:11" ht="17.25" customHeight="1">
      <c r="A46" s="27">
        <v>39</v>
      </c>
      <c r="B46" s="28" t="s">
        <v>29</v>
      </c>
      <c r="C46" s="27">
        <f>SUM('一般＆退職・基礎:一般＆退職・介護'!C46)</f>
        <v>12710</v>
      </c>
      <c r="D46" s="27">
        <f>SUM('一般＆退職・基礎:一般＆退職・介護'!D46)</f>
        <v>22885</v>
      </c>
      <c r="E46" s="27">
        <f>SUM('一般＆退職・基礎:一般＆退職・介護'!E46)</f>
        <v>809128</v>
      </c>
      <c r="F46" s="27">
        <f>SUM('一般＆退職・基礎:一般＆退職・介護'!F46)</f>
        <v>168321</v>
      </c>
      <c r="G46" s="27">
        <f>SUM('一般＆退職・基礎:一般＆退職・介護'!G46)</f>
        <v>400299</v>
      </c>
      <c r="H46" s="27">
        <f>SUM('一般＆退職・基礎:一般＆退職・介護'!H46)</f>
        <v>197119</v>
      </c>
      <c r="I46" s="27">
        <f>SUM('一般＆退職・基礎:一般＆退職・介護'!I46)</f>
        <v>1574867</v>
      </c>
      <c r="J46" s="27">
        <f t="shared" si="0"/>
        <v>123907.71046420142</v>
      </c>
      <c r="K46" s="27">
        <f t="shared" si="1"/>
        <v>68816.56106620056</v>
      </c>
    </row>
    <row r="47" spans="1:11" ht="17.25" customHeight="1">
      <c r="A47" s="27">
        <v>40</v>
      </c>
      <c r="B47" s="28" t="s">
        <v>30</v>
      </c>
      <c r="C47" s="27">
        <f>SUM('一般＆退職・基礎:一般＆退職・介護'!C47)</f>
        <v>3521</v>
      </c>
      <c r="D47" s="27">
        <f>SUM('一般＆退職・基礎:一般＆退職・介護'!D47)</f>
        <v>7060</v>
      </c>
      <c r="E47" s="27">
        <f>SUM('一般＆退職・基礎:一般＆退職・介護'!E47)</f>
        <v>209539</v>
      </c>
      <c r="F47" s="27">
        <f>SUM('一般＆退職・基礎:一般＆退職・介護'!F47)</f>
        <v>68292</v>
      </c>
      <c r="G47" s="27">
        <f>SUM('一般＆退職・基礎:一般＆退職・介護'!G47)</f>
        <v>133041</v>
      </c>
      <c r="H47" s="27">
        <f>SUM('一般＆退職・基礎:一般＆退職・介護'!H47)</f>
        <v>59958</v>
      </c>
      <c r="I47" s="27">
        <f>SUM('一般＆退職・基礎:一般＆退職・介護'!I47)</f>
        <v>470830</v>
      </c>
      <c r="J47" s="27">
        <f t="shared" si="0"/>
        <v>133720.53393922182</v>
      </c>
      <c r="K47" s="27">
        <f t="shared" si="1"/>
        <v>66689.80169971671</v>
      </c>
    </row>
    <row r="48" spans="1:11" ht="17.25" customHeight="1">
      <c r="A48" s="27">
        <v>41</v>
      </c>
      <c r="B48" s="28" t="s">
        <v>31</v>
      </c>
      <c r="C48" s="27">
        <f>SUM('一般＆退職・基礎:一般＆退職・介護'!C48)</f>
        <v>7305</v>
      </c>
      <c r="D48" s="27">
        <f>SUM('一般＆退職・基礎:一般＆退職・介護'!D48)</f>
        <v>16636</v>
      </c>
      <c r="E48" s="27">
        <f>SUM('一般＆退職・基礎:一般＆退職・介護'!E48)</f>
        <v>610844</v>
      </c>
      <c r="F48" s="27">
        <f>SUM('一般＆退職・基礎:一般＆退職・介護'!F48)</f>
        <v>139177</v>
      </c>
      <c r="G48" s="27">
        <f>SUM('一般＆退職・基礎:一般＆退職・介護'!G48)</f>
        <v>272054</v>
      </c>
      <c r="H48" s="27">
        <f>SUM('一般＆退職・基礎:一般＆退職・介護'!H48)</f>
        <v>99248</v>
      </c>
      <c r="I48" s="27">
        <f>SUM('一般＆退職・基礎:一般＆退職・介護'!I48)</f>
        <v>1121323</v>
      </c>
      <c r="J48" s="27">
        <f t="shared" si="0"/>
        <v>153500.75290896647</v>
      </c>
      <c r="K48" s="27">
        <f t="shared" si="1"/>
        <v>67403.40226015869</v>
      </c>
    </row>
    <row r="49" spans="1:11" ht="17.25" customHeight="1">
      <c r="A49" s="27">
        <v>42</v>
      </c>
      <c r="B49" s="28" t="s">
        <v>32</v>
      </c>
      <c r="C49" s="27">
        <f>SUM('一般＆退職・基礎:一般＆退職・介護'!C49)</f>
        <v>2609</v>
      </c>
      <c r="D49" s="27">
        <f>SUM('一般＆退職・基礎:一般＆退職・介護'!D49)</f>
        <v>5342</v>
      </c>
      <c r="E49" s="27">
        <f>SUM('一般＆退職・基礎:一般＆退職・介護'!E49)</f>
        <v>168285</v>
      </c>
      <c r="F49" s="27">
        <f>SUM('一般＆退職・基礎:一般＆退職・介護'!F49)</f>
        <v>53564</v>
      </c>
      <c r="G49" s="27">
        <f>SUM('一般＆退職・基礎:一般＆退職・介護'!G49)</f>
        <v>77132</v>
      </c>
      <c r="H49" s="27">
        <f>SUM('一般＆退職・基礎:一般＆退職・介護'!H49)</f>
        <v>40529</v>
      </c>
      <c r="I49" s="27">
        <f>SUM('一般＆退職・基礎:一般＆退職・介護'!I49)</f>
        <v>339510</v>
      </c>
      <c r="J49" s="27">
        <f t="shared" si="0"/>
        <v>130130.31812955155</v>
      </c>
      <c r="K49" s="27">
        <f t="shared" si="1"/>
        <v>63554.84837139648</v>
      </c>
    </row>
    <row r="50" spans="1:11" ht="17.25" customHeight="1">
      <c r="A50" s="27">
        <v>43</v>
      </c>
      <c r="B50" s="28" t="s">
        <v>33</v>
      </c>
      <c r="C50" s="27">
        <f>SUM('一般＆退職・基礎:一般＆退職・介護'!C50)</f>
        <v>8373</v>
      </c>
      <c r="D50" s="27">
        <f>SUM('一般＆退職・基礎:一般＆退職・介護'!D50)</f>
        <v>17453</v>
      </c>
      <c r="E50" s="27">
        <f>SUM('一般＆退職・基礎:一般＆退職・介護'!E50)</f>
        <v>597486</v>
      </c>
      <c r="F50" s="27">
        <f>SUM('一般＆退職・基礎:一般＆退職・介護'!F50)</f>
        <v>136700</v>
      </c>
      <c r="G50" s="27">
        <f>SUM('一般＆退職・基礎:一般＆退職・介護'!G50)</f>
        <v>272427</v>
      </c>
      <c r="H50" s="27">
        <f>SUM('一般＆退職・基礎:一般＆退職・介護'!H50)</f>
        <v>120937</v>
      </c>
      <c r="I50" s="27">
        <f>SUM('一般＆退職・基礎:一般＆退職・介護'!I50)</f>
        <v>1127550</v>
      </c>
      <c r="J50" s="27">
        <f t="shared" si="0"/>
        <v>134664.9946255822</v>
      </c>
      <c r="K50" s="27">
        <f t="shared" si="1"/>
        <v>64604.938978972095</v>
      </c>
    </row>
    <row r="51" spans="1:11" ht="17.25" customHeight="1">
      <c r="A51" s="33">
        <v>44</v>
      </c>
      <c r="B51" s="34" t="s">
        <v>34</v>
      </c>
      <c r="C51" s="40">
        <f>SUM('一般＆退職・基礎:一般＆退職・介護'!C51)</f>
        <v>5507</v>
      </c>
      <c r="D51" s="40">
        <f>SUM('一般＆退職・基礎:一般＆退職・介護'!D51)</f>
        <v>10140</v>
      </c>
      <c r="E51" s="40">
        <f>SUM('一般＆退職・基礎:一般＆退職・介護'!E51)</f>
        <v>360316</v>
      </c>
      <c r="F51" s="40">
        <f>SUM('一般＆退職・基礎:一般＆退職・介護'!F51)</f>
        <v>65230</v>
      </c>
      <c r="G51" s="40">
        <f>SUM('一般＆退職・基礎:一般＆退職・介護'!G51)</f>
        <v>154250</v>
      </c>
      <c r="H51" s="40">
        <f>SUM('一般＆退職・基礎:一般＆退職・介護'!H51)</f>
        <v>81183</v>
      </c>
      <c r="I51" s="40">
        <f>SUM('一般＆退職・基礎:一般＆退職・介護'!I51)</f>
        <v>660979</v>
      </c>
      <c r="J51" s="33">
        <f t="shared" si="0"/>
        <v>120025.24060286907</v>
      </c>
      <c r="K51" s="33">
        <f t="shared" si="1"/>
        <v>65185.3057199211</v>
      </c>
    </row>
    <row r="52" spans="1:11" ht="17.25" customHeight="1">
      <c r="A52" s="35"/>
      <c r="B52" s="41" t="s">
        <v>2</v>
      </c>
      <c r="C52" s="37">
        <f>'一般＆退職・基礎'!C52+'一般＆退職・介護'!C52</f>
        <v>85589</v>
      </c>
      <c r="D52" s="37">
        <f>'一般＆退職・基礎'!D52+'一般＆退職・介護'!D52</f>
        <v>165280</v>
      </c>
      <c r="E52" s="37">
        <f>'一般＆退職・基礎'!E52+'一般＆退職・介護'!E52</f>
        <v>5185694</v>
      </c>
      <c r="F52" s="37">
        <f>'一般＆退職・基礎'!F52+'一般＆退職・介護'!F52</f>
        <v>1263745</v>
      </c>
      <c r="G52" s="37">
        <f>'一般＆退職・基礎'!G52+'一般＆退職・介護'!G52</f>
        <v>2540901</v>
      </c>
      <c r="H52" s="37">
        <f>'一般＆退職・基礎'!H52+'一般＆退職・介護'!H52</f>
        <v>1173457</v>
      </c>
      <c r="I52" s="37">
        <f>'一般＆退職・基礎'!I52+'一般＆退職・介護'!I52</f>
        <v>10163797</v>
      </c>
      <c r="J52" s="37">
        <f>SUM(I52*1000/C52)</f>
        <v>118751.20634660996</v>
      </c>
      <c r="K52" s="37">
        <f>SUM(I52*1000/D52)</f>
        <v>61494.415537270084</v>
      </c>
    </row>
    <row r="53" spans="1:11" ht="17.25" customHeight="1">
      <c r="A53" s="42"/>
      <c r="B53" s="43" t="s">
        <v>65</v>
      </c>
      <c r="C53" s="44">
        <f>'一般＆退職・基礎'!C53+'一般＆退職・介護'!C53</f>
        <v>845975</v>
      </c>
      <c r="D53" s="44">
        <f>'一般＆退職・基礎'!D53+'一般＆退職・介護'!D53</f>
        <v>1575348</v>
      </c>
      <c r="E53" s="44">
        <f>'一般＆退職・基礎'!E53+'一般＆退職・介護'!E53</f>
        <v>54815878</v>
      </c>
      <c r="F53" s="44">
        <f>'一般＆退職・基礎'!F53+'一般＆退職・介護'!F53</f>
        <v>9467943</v>
      </c>
      <c r="G53" s="44">
        <f>'一般＆退職・基礎'!G53+'一般＆退職・介護'!G53</f>
        <v>23585788</v>
      </c>
      <c r="H53" s="44">
        <f>'一般＆退職・基礎'!H53+'一般＆退職・介護'!H53</f>
        <v>11785338</v>
      </c>
      <c r="I53" s="44">
        <f>'一般＆退職・基礎'!I53+'一般＆退職・介護'!I53</f>
        <v>99654947</v>
      </c>
      <c r="J53" s="44">
        <f>SUM(I53*1000/C53)</f>
        <v>117798.92668223057</v>
      </c>
      <c r="K53" s="44">
        <f>SUM(I53*1000/D53)</f>
        <v>63259.00499445202</v>
      </c>
    </row>
    <row r="54" ht="17.25" customHeight="1"/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2007-11-29T05:18:11Z</cp:lastPrinted>
  <dcterms:created xsi:type="dcterms:W3CDTF">2003-03-10T00:04:38Z</dcterms:created>
  <dcterms:modified xsi:type="dcterms:W3CDTF">2007-11-29T05:18:45Z</dcterms:modified>
  <cp:category/>
  <cp:version/>
  <cp:contentType/>
  <cp:contentStatus/>
</cp:coreProperties>
</file>