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00" tabRatio="713" activeTab="0"/>
  </bookViews>
  <sheets>
    <sheet name="一般＆退職・基礎" sheetId="1" r:id="rId1"/>
    <sheet name="一般＆退職・後期" sheetId="2" r:id="rId2"/>
    <sheet name="一般＆退職・介護" sheetId="3" r:id="rId3"/>
    <sheet name="合計・基礎+介護" sheetId="4" r:id="rId4"/>
  </sheets>
  <definedNames>
    <definedName name="_xlnm.Print_Area" localSheetId="2">'一般＆退職・介護'!$A$1:$K$53</definedName>
    <definedName name="_xlnm.Print_Area" localSheetId="0">'一般＆退職・基礎'!$A$1:$K$53</definedName>
    <definedName name="_xlnm.Print_Area" localSheetId="1">'一般＆退職・後期'!$A$1:$K$53</definedName>
    <definedName name="_xlnm.Print_Area" localSheetId="3">'合計・基礎+介護'!$A$1:$K$53</definedName>
  </definedNames>
  <calcPr fullCalcOnLoad="1"/>
</workbook>
</file>

<file path=xl/sharedStrings.xml><?xml version="1.0" encoding="utf-8"?>
<sst xmlns="http://schemas.openxmlformats.org/spreadsheetml/2006/main" count="249" uniqueCount="68">
  <si>
    <t>平等割額　（千円）</t>
  </si>
  <si>
    <t>（町 村 計）</t>
  </si>
  <si>
    <t>（1）基礎課税額に係る分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</si>
  <si>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</si>
  <si>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</si>
  <si>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</si>
  <si>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</si>
  <si>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</si>
  <si>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</si>
  <si>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</si>
  <si>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</si>
  <si>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</si>
  <si>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</si>
  <si>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</si>
  <si>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</si>
  <si>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</si>
  <si>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</si>
  <si>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</si>
  <si>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</si>
  <si>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</si>
  <si>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</si>
  <si>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</si>
  <si>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</si>
  <si>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</si>
  <si>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</si>
  <si>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</si>
  <si>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</si>
  <si>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</si>
  <si>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</si>
  <si>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</si>
  <si>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</si>
  <si>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</si>
  <si>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</si>
  <si>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</si>
  <si>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</si>
  <si>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</si>
  <si>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</si>
  <si>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</si>
  <si>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</si>
  <si>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</si>
  <si>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</si>
  <si>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</si>
  <si>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</si>
  <si>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</si>
  <si>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</si>
  <si>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</si>
  <si>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</si>
  <si>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</si>
  <si>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番号</t>
  </si>
  <si>
    <t>市町村名</t>
  </si>
  <si>
    <t>国民健康保険</t>
  </si>
  <si>
    <t>国　民　健　康　保　険　税</t>
  </si>
  <si>
    <t>１世帯当たりの保険税の額（円）</t>
  </si>
  <si>
    <t>被保険者１人当たりの保険税額（円）</t>
  </si>
  <si>
    <t>世　帯　数　　　　　　　　（世帯）</t>
  </si>
  <si>
    <t>被保険者数（人）</t>
  </si>
  <si>
    <t>所得割額　（千円）</t>
  </si>
  <si>
    <t>資産割額　（千円）</t>
  </si>
  <si>
    <t>均等割額　（千円）</t>
  </si>
  <si>
    <t>総　　額</t>
  </si>
  <si>
    <t>（千円）</t>
  </si>
  <si>
    <t>（市町村計）</t>
  </si>
  <si>
    <t>（2）後期高齢者支援金等課税額に係る分</t>
  </si>
  <si>
    <t>（3）介護納付金課税額に係る分</t>
  </si>
  <si>
    <t>（4）合計（基礎＋後期高齢者支援金等分＋介護分）</t>
  </si>
  <si>
    <t>延べ
被保険者数
（人）</t>
  </si>
  <si>
    <t>延べ
世帯数
（世帯）</t>
  </si>
  <si>
    <t>第３表　平成２１年度国民健康保険税（料）に関する調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</si>
</sst>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7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60">
      <alignment vertical="center"/>
      <protection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1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/>
    </xf>
    <xf numFmtId="176" fontId="7" fillId="0" borderId="12" xfId="0" applyNumberFormat="1" applyFont="1" applyBorder="1" applyAlignment="1">
      <alignment/>
    </xf>
    <xf numFmtId="177" fontId="7" fillId="0" borderId="12" xfId="48" applyNumberFormat="1" applyFont="1" applyBorder="1" applyAlignment="1">
      <alignment vertical="center"/>
    </xf>
    <xf numFmtId="176" fontId="7" fillId="0" borderId="13" xfId="0" applyNumberFormat="1" applyFont="1" applyBorder="1" applyAlignment="1">
      <alignment/>
    </xf>
    <xf numFmtId="177" fontId="7" fillId="0" borderId="13" xfId="48" applyNumberFormat="1" applyFont="1" applyBorder="1" applyAlignment="1">
      <alignment vertical="center"/>
    </xf>
    <xf numFmtId="177" fontId="7" fillId="0" borderId="14" xfId="48" applyNumberFormat="1" applyFont="1" applyBorder="1" applyAlignment="1">
      <alignment vertical="center"/>
    </xf>
    <xf numFmtId="0" fontId="7" fillId="0" borderId="13" xfId="0" applyFont="1" applyBorder="1" applyAlignment="1">
      <alignment horizontal="center" shrinkToFit="1"/>
    </xf>
    <xf numFmtId="176" fontId="7" fillId="0" borderId="13" xfId="0" applyNumberFormat="1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176" fontId="7" fillId="0" borderId="15" xfId="0" applyNumberFormat="1" applyFont="1" applyBorder="1" applyAlignment="1">
      <alignment/>
    </xf>
    <xf numFmtId="177" fontId="7" fillId="0" borderId="15" xfId="48" applyNumberFormat="1" applyFont="1" applyBorder="1" applyAlignment="1">
      <alignment vertical="center"/>
    </xf>
    <xf numFmtId="176" fontId="7" fillId="0" borderId="16" xfId="0" applyNumberFormat="1" applyFont="1" applyBorder="1" applyAlignment="1">
      <alignment/>
    </xf>
    <xf numFmtId="177" fontId="7" fillId="0" borderId="16" xfId="48" applyNumberFormat="1" applyFont="1" applyBorder="1" applyAlignment="1">
      <alignment vertical="center"/>
    </xf>
    <xf numFmtId="176" fontId="0" fillId="0" borderId="0" xfId="0" applyNumberFormat="1" applyFill="1" applyAlignment="1">
      <alignment/>
    </xf>
    <xf numFmtId="176" fontId="0" fillId="0" borderId="0" xfId="0" applyNumberFormat="1" applyFont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 shrinkToFit="1"/>
    </xf>
    <xf numFmtId="0" fontId="7" fillId="0" borderId="17" xfId="0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0" fontId="7" fillId="0" borderId="19" xfId="0" applyFont="1" applyBorder="1" applyAlignment="1">
      <alignment horizontal="center" shrinkToFit="1"/>
    </xf>
    <xf numFmtId="176" fontId="0" fillId="0" borderId="0" xfId="0" applyNumberFormat="1" applyAlignment="1">
      <alignment horizontal="center" shrinkToFit="1"/>
    </xf>
    <xf numFmtId="176" fontId="7" fillId="0" borderId="14" xfId="0" applyNumberFormat="1" applyFont="1" applyBorder="1" applyAlignment="1">
      <alignment horizontal="center" shrinkToFit="1"/>
    </xf>
    <xf numFmtId="49" fontId="7" fillId="0" borderId="13" xfId="0" applyNumberFormat="1" applyFont="1" applyBorder="1" applyAlignment="1">
      <alignment horizontal="right"/>
    </xf>
    <xf numFmtId="177" fontId="6" fillId="0" borderId="0" xfId="0" applyNumberFormat="1" applyFont="1" applyAlignment="1">
      <alignment vertical="center"/>
    </xf>
    <xf numFmtId="177" fontId="7" fillId="0" borderId="12" xfId="0" applyNumberFormat="1" applyFont="1" applyBorder="1" applyAlignment="1">
      <alignment/>
    </xf>
    <xf numFmtId="177" fontId="7" fillId="0" borderId="13" xfId="0" applyNumberFormat="1" applyFont="1" applyBorder="1" applyAlignment="1">
      <alignment/>
    </xf>
    <xf numFmtId="177" fontId="7" fillId="0" borderId="15" xfId="0" applyNumberFormat="1" applyFont="1" applyBorder="1" applyAlignment="1">
      <alignment/>
    </xf>
    <xf numFmtId="177" fontId="7" fillId="0" borderId="16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vertical="center" shrinkToFit="1"/>
    </xf>
    <xf numFmtId="177" fontId="0" fillId="0" borderId="0" xfId="0" applyNumberFormat="1" applyAlignment="1">
      <alignment horizontal="center" shrinkToFit="1"/>
    </xf>
    <xf numFmtId="176" fontId="0" fillId="0" borderId="0" xfId="0" applyNumberFormat="1" applyFont="1" applyAlignment="1">
      <alignment horizontal="center" shrinkToFit="1"/>
    </xf>
    <xf numFmtId="176" fontId="7" fillId="33" borderId="20" xfId="0" applyNumberFormat="1" applyFont="1" applyFill="1" applyBorder="1" applyAlignment="1">
      <alignment/>
    </xf>
    <xf numFmtId="177" fontId="7" fillId="33" borderId="21" xfId="0" applyNumberFormat="1" applyFont="1" applyFill="1" applyBorder="1" applyAlignment="1">
      <alignment/>
    </xf>
    <xf numFmtId="0" fontId="7" fillId="33" borderId="22" xfId="0" applyFont="1" applyFill="1" applyBorder="1" applyAlignment="1">
      <alignment horizontal="center" shrinkToFit="1"/>
    </xf>
    <xf numFmtId="176" fontId="7" fillId="33" borderId="12" xfId="0" applyNumberFormat="1" applyFont="1" applyFill="1" applyBorder="1" applyAlignment="1">
      <alignment horizontal="right"/>
    </xf>
    <xf numFmtId="176" fontId="7" fillId="33" borderId="12" xfId="0" applyNumberFormat="1" applyFont="1" applyFill="1" applyBorder="1" applyAlignment="1">
      <alignment/>
    </xf>
    <xf numFmtId="176" fontId="7" fillId="33" borderId="13" xfId="0" applyNumberFormat="1" applyFont="1" applyFill="1" applyBorder="1" applyAlignment="1">
      <alignment horizontal="right"/>
    </xf>
    <xf numFmtId="176" fontId="7" fillId="33" borderId="13" xfId="0" applyNumberFormat="1" applyFont="1" applyFill="1" applyBorder="1" applyAlignment="1">
      <alignment/>
    </xf>
    <xf numFmtId="176" fontId="7" fillId="33" borderId="23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/>
    </xf>
    <xf numFmtId="176" fontId="7" fillId="33" borderId="16" xfId="0" applyNumberFormat="1" applyFont="1" applyFill="1" applyBorder="1" applyAlignment="1">
      <alignment/>
    </xf>
    <xf numFmtId="176" fontId="7" fillId="33" borderId="24" xfId="0" applyNumberFormat="1" applyFont="1" applyFill="1" applyBorder="1" applyAlignment="1">
      <alignment/>
    </xf>
    <xf numFmtId="176" fontId="7" fillId="33" borderId="22" xfId="0" applyNumberFormat="1" applyFont="1" applyFill="1" applyBorder="1" applyAlignment="1">
      <alignment horizontal="center" shrinkToFit="1"/>
    </xf>
    <xf numFmtId="177" fontId="7" fillId="33" borderId="25" xfId="0" applyNumberFormat="1" applyFont="1" applyFill="1" applyBorder="1" applyAlignment="1">
      <alignment/>
    </xf>
    <xf numFmtId="176" fontId="7" fillId="33" borderId="26" xfId="0" applyNumberFormat="1" applyFont="1" applyFill="1" applyBorder="1" applyAlignment="1">
      <alignment horizontal="center" shrinkToFit="1"/>
    </xf>
    <xf numFmtId="176" fontId="7" fillId="33" borderId="23" xfId="0" applyNumberFormat="1" applyFont="1" applyFill="1" applyBorder="1" applyAlignment="1">
      <alignment/>
    </xf>
    <xf numFmtId="177" fontId="7" fillId="33" borderId="12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center" shrinkToFit="1"/>
    </xf>
    <xf numFmtId="177" fontId="7" fillId="33" borderId="13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shrinkToFit="1"/>
    </xf>
    <xf numFmtId="0" fontId="7" fillId="33" borderId="13" xfId="0" applyFont="1" applyFill="1" applyBorder="1" applyAlignment="1">
      <alignment horizontal="center" shrinkToFit="1"/>
    </xf>
    <xf numFmtId="177" fontId="7" fillId="33" borderId="14" xfId="0" applyNumberFormat="1" applyFont="1" applyFill="1" applyBorder="1" applyAlignment="1">
      <alignment horizontal="center" shrinkToFit="1"/>
    </xf>
    <xf numFmtId="177" fontId="7" fillId="33" borderId="15" xfId="0" applyNumberFormat="1" applyFont="1" applyFill="1" applyBorder="1" applyAlignment="1">
      <alignment/>
    </xf>
    <xf numFmtId="0" fontId="7" fillId="33" borderId="18" xfId="0" applyFont="1" applyFill="1" applyBorder="1" applyAlignment="1">
      <alignment horizontal="center" shrinkToFit="1"/>
    </xf>
    <xf numFmtId="177" fontId="7" fillId="33" borderId="20" xfId="0" applyNumberFormat="1" applyFont="1" applyFill="1" applyBorder="1" applyAlignment="1">
      <alignment/>
    </xf>
    <xf numFmtId="177" fontId="7" fillId="33" borderId="16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center" shrinkToFit="1"/>
    </xf>
    <xf numFmtId="177" fontId="7" fillId="33" borderId="23" xfId="0" applyNumberFormat="1" applyFont="1" applyFill="1" applyBorder="1" applyAlignment="1">
      <alignment/>
    </xf>
    <xf numFmtId="177" fontId="7" fillId="33" borderId="22" xfId="0" applyNumberFormat="1" applyFont="1" applyFill="1" applyBorder="1" applyAlignment="1">
      <alignment horizontal="center" shrinkToFit="1"/>
    </xf>
    <xf numFmtId="177" fontId="7" fillId="33" borderId="26" xfId="0" applyNumberFormat="1" applyFont="1" applyFill="1" applyBorder="1" applyAlignment="1">
      <alignment horizontal="center" shrinkToFit="1"/>
    </xf>
    <xf numFmtId="177" fontId="7" fillId="33" borderId="24" xfId="0" applyNumberFormat="1" applyFont="1" applyFill="1" applyBorder="1" applyAlignment="1">
      <alignment/>
    </xf>
    <xf numFmtId="176" fontId="7" fillId="0" borderId="27" xfId="0" applyNumberFormat="1" applyFont="1" applyBorder="1" applyAlignment="1">
      <alignment horizontal="center" vertical="center" textRotation="255"/>
    </xf>
    <xf numFmtId="176" fontId="7" fillId="0" borderId="28" xfId="0" applyNumberFormat="1" applyFont="1" applyBorder="1" applyAlignment="1">
      <alignment horizontal="center" vertical="center" textRotation="255"/>
    </xf>
    <xf numFmtId="176" fontId="7" fillId="0" borderId="24" xfId="0" applyNumberFormat="1" applyFont="1" applyBorder="1" applyAlignment="1">
      <alignment horizontal="center" vertical="center" textRotation="255"/>
    </xf>
    <xf numFmtId="176" fontId="7" fillId="0" borderId="21" xfId="0" applyNumberFormat="1" applyFont="1" applyBorder="1" applyAlignment="1">
      <alignment horizontal="center"/>
    </xf>
    <xf numFmtId="176" fontId="7" fillId="0" borderId="22" xfId="0" applyNumberFormat="1" applyFont="1" applyBorder="1" applyAlignment="1">
      <alignment horizontal="center"/>
    </xf>
    <xf numFmtId="176" fontId="7" fillId="0" borderId="29" xfId="0" applyNumberFormat="1" applyFont="1" applyBorder="1" applyAlignment="1">
      <alignment horizontal="center" vertical="center" wrapText="1"/>
    </xf>
    <xf numFmtId="176" fontId="7" fillId="0" borderId="30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176" fontId="7" fillId="0" borderId="27" xfId="0" applyNumberFormat="1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 wrapText="1"/>
    </xf>
    <xf numFmtId="176" fontId="7" fillId="0" borderId="31" xfId="0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view="pageBreakPreview" zoomScale="75" zoomScaleSheetLayoutView="75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7" sqref="B7"/>
    </sheetView>
  </sheetViews>
  <sheetFormatPr defaultColWidth="9.00390625" defaultRowHeight="13.5"/>
  <cols>
    <col min="1" max="1" width="4.625" style="1" customWidth="1"/>
    <col min="2" max="2" width="11.625" style="36" customWidth="1"/>
    <col min="3" max="11" width="12.625" style="1" customWidth="1"/>
    <col min="12" max="16384" width="9.00390625" style="1" customWidth="1"/>
  </cols>
  <sheetData>
    <row r="1" spans="1:11" s="3" customFormat="1" ht="24" customHeight="1">
      <c r="A1" s="13" t="s">
        <v>67</v>
      </c>
      <c r="B1" s="31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24" customHeight="1">
      <c r="A2" s="14" t="s">
        <v>2</v>
      </c>
      <c r="B2" s="32"/>
      <c r="C2" s="12"/>
      <c r="D2" s="12"/>
      <c r="E2" s="12"/>
      <c r="F2" s="12"/>
      <c r="G2" s="12"/>
      <c r="H2" s="12"/>
      <c r="I2" s="12"/>
      <c r="J2" s="12"/>
      <c r="K2" s="12"/>
    </row>
    <row r="3" spans="1:11" ht="17.25" customHeight="1">
      <c r="A3" s="79" t="s">
        <v>48</v>
      </c>
      <c r="B3" s="88" t="s">
        <v>49</v>
      </c>
      <c r="C3" s="82" t="s">
        <v>50</v>
      </c>
      <c r="D3" s="83"/>
      <c r="E3" s="82" t="s">
        <v>51</v>
      </c>
      <c r="F3" s="94"/>
      <c r="G3" s="94"/>
      <c r="H3" s="94"/>
      <c r="I3" s="15"/>
      <c r="J3" s="91" t="s">
        <v>52</v>
      </c>
      <c r="K3" s="91" t="s">
        <v>53</v>
      </c>
    </row>
    <row r="4" spans="1:11" ht="17.25" customHeight="1">
      <c r="A4" s="80"/>
      <c r="B4" s="89"/>
      <c r="C4" s="84" t="s">
        <v>54</v>
      </c>
      <c r="D4" s="87" t="s">
        <v>55</v>
      </c>
      <c r="E4" s="91" t="s">
        <v>56</v>
      </c>
      <c r="F4" s="91" t="s">
        <v>57</v>
      </c>
      <c r="G4" s="91" t="s">
        <v>58</v>
      </c>
      <c r="H4" s="91" t="s">
        <v>0</v>
      </c>
      <c r="I4" s="16" t="s">
        <v>59</v>
      </c>
      <c r="J4" s="92"/>
      <c r="K4" s="92"/>
    </row>
    <row r="5" spans="1:11" ht="17.25" customHeight="1">
      <c r="A5" s="80"/>
      <c r="B5" s="89"/>
      <c r="C5" s="85"/>
      <c r="D5" s="87"/>
      <c r="E5" s="92"/>
      <c r="F5" s="92"/>
      <c r="G5" s="92"/>
      <c r="H5" s="92"/>
      <c r="I5" s="16" t="s">
        <v>60</v>
      </c>
      <c r="J5" s="92"/>
      <c r="K5" s="92"/>
    </row>
    <row r="6" spans="1:11" ht="17.25" customHeight="1">
      <c r="A6" s="81"/>
      <c r="B6" s="90"/>
      <c r="C6" s="86"/>
      <c r="D6" s="87"/>
      <c r="E6" s="93"/>
      <c r="F6" s="93"/>
      <c r="G6" s="93"/>
      <c r="H6" s="93"/>
      <c r="I6" s="17"/>
      <c r="J6" s="93"/>
      <c r="K6" s="93"/>
    </row>
    <row r="7" spans="1:11" ht="21.75" customHeight="1">
      <c r="A7" s="40">
        <v>1</v>
      </c>
      <c r="B7" s="33" t="s">
        <v>3</v>
      </c>
      <c r="C7" s="19">
        <v>43917</v>
      </c>
      <c r="D7" s="19">
        <v>79180</v>
      </c>
      <c r="E7" s="18">
        <v>3029744</v>
      </c>
      <c r="F7" s="18">
        <v>382100</v>
      </c>
      <c r="G7" s="18">
        <v>1092245</v>
      </c>
      <c r="H7" s="18">
        <v>666187</v>
      </c>
      <c r="I7" s="52">
        <f>SUM(E7:H7)</f>
        <v>5170276</v>
      </c>
      <c r="J7" s="53">
        <f>SUM(I7*1000/C7)</f>
        <v>117728.35120796047</v>
      </c>
      <c r="K7" s="53">
        <f>SUM(I7*1000/D7)</f>
        <v>65297.751957565044</v>
      </c>
    </row>
    <row r="8" spans="1:11" ht="21.75" customHeight="1">
      <c r="A8" s="41">
        <v>2</v>
      </c>
      <c r="B8" s="25" t="s">
        <v>4</v>
      </c>
      <c r="C8" s="21">
        <v>26208</v>
      </c>
      <c r="D8" s="21">
        <v>44316</v>
      </c>
      <c r="E8" s="20">
        <v>1671610</v>
      </c>
      <c r="F8" s="20">
        <v>266813</v>
      </c>
      <c r="G8" s="20">
        <v>579310</v>
      </c>
      <c r="H8" s="20">
        <v>351399</v>
      </c>
      <c r="I8" s="54">
        <f aca="true" t="shared" si="0" ref="I8:I51">SUM(E8:H8)</f>
        <v>2869132</v>
      </c>
      <c r="J8" s="55">
        <f aca="true" t="shared" si="1" ref="J8:J51">SUM(I8*1000/C8)</f>
        <v>109475.42735042734</v>
      </c>
      <c r="K8" s="55">
        <f aca="true" t="shared" si="2" ref="K8:K51">SUM(I8*1000/D8)</f>
        <v>64742.57604476938</v>
      </c>
    </row>
    <row r="9" spans="1:11" ht="21.75" customHeight="1">
      <c r="A9" s="41">
        <v>3</v>
      </c>
      <c r="B9" s="25" t="s">
        <v>5</v>
      </c>
      <c r="C9" s="21">
        <v>24808</v>
      </c>
      <c r="D9" s="21">
        <v>45584</v>
      </c>
      <c r="E9" s="20">
        <v>1833226</v>
      </c>
      <c r="F9" s="20">
        <v>241230</v>
      </c>
      <c r="G9" s="20">
        <v>555245</v>
      </c>
      <c r="H9" s="20">
        <v>326539</v>
      </c>
      <c r="I9" s="54">
        <f t="shared" si="0"/>
        <v>2956240</v>
      </c>
      <c r="J9" s="55">
        <f t="shared" si="1"/>
        <v>119164.7855530474</v>
      </c>
      <c r="K9" s="55">
        <f t="shared" si="2"/>
        <v>64852.57985257985</v>
      </c>
    </row>
    <row r="10" spans="1:11" ht="21.75" customHeight="1">
      <c r="A10" s="41">
        <v>4</v>
      </c>
      <c r="B10" s="25" t="s">
        <v>6</v>
      </c>
      <c r="C10" s="21">
        <v>25534</v>
      </c>
      <c r="D10" s="21">
        <v>50005</v>
      </c>
      <c r="E10" s="20">
        <v>2232113</v>
      </c>
      <c r="F10" s="20">
        <v>0</v>
      </c>
      <c r="G10" s="20">
        <v>682909</v>
      </c>
      <c r="H10" s="20">
        <v>337828</v>
      </c>
      <c r="I10" s="54">
        <f t="shared" si="0"/>
        <v>3252850</v>
      </c>
      <c r="J10" s="55">
        <f t="shared" si="1"/>
        <v>127392.88791415367</v>
      </c>
      <c r="K10" s="55">
        <f t="shared" si="2"/>
        <v>65050.49495050495</v>
      </c>
    </row>
    <row r="11" spans="1:11" ht="21.75" customHeight="1">
      <c r="A11" s="41">
        <v>5</v>
      </c>
      <c r="B11" s="25" t="s">
        <v>7</v>
      </c>
      <c r="C11" s="21">
        <v>13631</v>
      </c>
      <c r="D11" s="21">
        <v>26299</v>
      </c>
      <c r="E11" s="20">
        <v>899925</v>
      </c>
      <c r="F11" s="20">
        <v>160665</v>
      </c>
      <c r="G11" s="20">
        <v>411106</v>
      </c>
      <c r="H11" s="20">
        <v>197023</v>
      </c>
      <c r="I11" s="54">
        <f t="shared" si="0"/>
        <v>1668719</v>
      </c>
      <c r="J11" s="55">
        <f t="shared" si="1"/>
        <v>122420.87887902575</v>
      </c>
      <c r="K11" s="55">
        <f t="shared" si="2"/>
        <v>63451.80425111221</v>
      </c>
    </row>
    <row r="12" spans="1:11" ht="21.75" customHeight="1">
      <c r="A12" s="41">
        <v>6</v>
      </c>
      <c r="B12" s="25" t="s">
        <v>8</v>
      </c>
      <c r="C12" s="21">
        <v>9072</v>
      </c>
      <c r="D12" s="21">
        <v>18604</v>
      </c>
      <c r="E12" s="20">
        <v>794879</v>
      </c>
      <c r="F12" s="20">
        <v>152969</v>
      </c>
      <c r="G12" s="20">
        <v>279729</v>
      </c>
      <c r="H12" s="20">
        <v>140948</v>
      </c>
      <c r="I12" s="54">
        <f t="shared" si="0"/>
        <v>1368525</v>
      </c>
      <c r="J12" s="55">
        <f t="shared" si="1"/>
        <v>150851.52116402116</v>
      </c>
      <c r="K12" s="55">
        <f t="shared" si="2"/>
        <v>73560.79337776822</v>
      </c>
    </row>
    <row r="13" spans="1:11" ht="21.75" customHeight="1">
      <c r="A13" s="41">
        <v>7</v>
      </c>
      <c r="B13" s="25" t="s">
        <v>32</v>
      </c>
      <c r="C13" s="21">
        <v>11952</v>
      </c>
      <c r="D13" s="21">
        <v>22209</v>
      </c>
      <c r="E13" s="20">
        <v>806078</v>
      </c>
      <c r="F13" s="20">
        <v>99097</v>
      </c>
      <c r="G13" s="20">
        <v>419047</v>
      </c>
      <c r="H13" s="20">
        <v>202211</v>
      </c>
      <c r="I13" s="54">
        <f t="shared" si="0"/>
        <v>1526433</v>
      </c>
      <c r="J13" s="55">
        <f t="shared" si="1"/>
        <v>127713.60441767068</v>
      </c>
      <c r="K13" s="55">
        <f t="shared" si="2"/>
        <v>68730.37957584763</v>
      </c>
    </row>
    <row r="14" spans="1:11" ht="21.75" customHeight="1">
      <c r="A14" s="41">
        <v>8</v>
      </c>
      <c r="B14" s="25" t="s">
        <v>9</v>
      </c>
      <c r="C14" s="21">
        <v>7990</v>
      </c>
      <c r="D14" s="21">
        <v>17311</v>
      </c>
      <c r="E14" s="20">
        <v>728127</v>
      </c>
      <c r="F14" s="20">
        <v>142557</v>
      </c>
      <c r="G14" s="20">
        <v>272334</v>
      </c>
      <c r="H14" s="20">
        <v>128294</v>
      </c>
      <c r="I14" s="54">
        <f t="shared" si="0"/>
        <v>1271312</v>
      </c>
      <c r="J14" s="55">
        <f t="shared" si="1"/>
        <v>159112.89111389237</v>
      </c>
      <c r="K14" s="55">
        <f t="shared" si="2"/>
        <v>73439.54710877477</v>
      </c>
    </row>
    <row r="15" spans="1:11" ht="21.75" customHeight="1">
      <c r="A15" s="41">
        <v>9</v>
      </c>
      <c r="B15" s="25" t="s">
        <v>33</v>
      </c>
      <c r="C15" s="21">
        <v>10811</v>
      </c>
      <c r="D15" s="21">
        <v>22357</v>
      </c>
      <c r="E15" s="20">
        <v>1005508</v>
      </c>
      <c r="F15" s="20">
        <v>174949</v>
      </c>
      <c r="G15" s="20">
        <v>344912</v>
      </c>
      <c r="H15" s="20">
        <v>177200</v>
      </c>
      <c r="I15" s="54">
        <f t="shared" si="0"/>
        <v>1702569</v>
      </c>
      <c r="J15" s="55">
        <f t="shared" si="1"/>
        <v>157484.87651466098</v>
      </c>
      <c r="K15" s="55">
        <f t="shared" si="2"/>
        <v>76153.73261170997</v>
      </c>
    </row>
    <row r="16" spans="1:11" ht="21.75" customHeight="1">
      <c r="A16" s="41">
        <v>10</v>
      </c>
      <c r="B16" s="25" t="s">
        <v>10</v>
      </c>
      <c r="C16" s="21">
        <v>8618</v>
      </c>
      <c r="D16" s="21">
        <v>15649</v>
      </c>
      <c r="E16" s="20">
        <v>526243</v>
      </c>
      <c r="F16" s="20">
        <v>96727</v>
      </c>
      <c r="G16" s="20">
        <v>180006</v>
      </c>
      <c r="H16" s="20">
        <v>125972</v>
      </c>
      <c r="I16" s="54">
        <f t="shared" si="0"/>
        <v>928948</v>
      </c>
      <c r="J16" s="55">
        <f t="shared" si="1"/>
        <v>107791.5989788814</v>
      </c>
      <c r="K16" s="55">
        <f t="shared" si="2"/>
        <v>59361.49274714039</v>
      </c>
    </row>
    <row r="17" spans="1:11" ht="21.75" customHeight="1">
      <c r="A17" s="41">
        <v>11</v>
      </c>
      <c r="B17" s="25" t="s">
        <v>11</v>
      </c>
      <c r="C17" s="21">
        <v>4773</v>
      </c>
      <c r="D17" s="21">
        <v>8514</v>
      </c>
      <c r="E17" s="20">
        <v>273305</v>
      </c>
      <c r="F17" s="20">
        <v>64858</v>
      </c>
      <c r="G17" s="20">
        <v>144654</v>
      </c>
      <c r="H17" s="20">
        <v>60998</v>
      </c>
      <c r="I17" s="54">
        <f t="shared" si="0"/>
        <v>543815</v>
      </c>
      <c r="J17" s="55">
        <f t="shared" si="1"/>
        <v>113935.67986591242</v>
      </c>
      <c r="K17" s="55">
        <f t="shared" si="2"/>
        <v>63873.03265210242</v>
      </c>
    </row>
    <row r="18" spans="1:11" ht="21.75" customHeight="1">
      <c r="A18" s="41">
        <v>12</v>
      </c>
      <c r="B18" s="25" t="s">
        <v>12</v>
      </c>
      <c r="C18" s="21">
        <v>7588</v>
      </c>
      <c r="D18" s="21">
        <v>13427</v>
      </c>
      <c r="E18" s="20">
        <v>452203</v>
      </c>
      <c r="F18" s="20">
        <v>90482</v>
      </c>
      <c r="G18" s="20">
        <v>223948</v>
      </c>
      <c r="H18" s="20">
        <v>98766</v>
      </c>
      <c r="I18" s="54">
        <f t="shared" si="0"/>
        <v>865399</v>
      </c>
      <c r="J18" s="55">
        <f t="shared" si="1"/>
        <v>114048.36584080127</v>
      </c>
      <c r="K18" s="55">
        <f t="shared" si="2"/>
        <v>64452.14865569375</v>
      </c>
    </row>
    <row r="19" spans="1:11" ht="21.75" customHeight="1">
      <c r="A19" s="41">
        <v>13</v>
      </c>
      <c r="B19" s="25" t="s">
        <v>13</v>
      </c>
      <c r="C19" s="21">
        <v>13459</v>
      </c>
      <c r="D19" s="21">
        <v>26107</v>
      </c>
      <c r="E19" s="20">
        <v>1003058</v>
      </c>
      <c r="F19" s="20">
        <v>0</v>
      </c>
      <c r="G19" s="20">
        <v>492126</v>
      </c>
      <c r="H19" s="20">
        <v>213212</v>
      </c>
      <c r="I19" s="54">
        <f t="shared" si="0"/>
        <v>1708396</v>
      </c>
      <c r="J19" s="55">
        <f t="shared" si="1"/>
        <v>126933.35314659336</v>
      </c>
      <c r="K19" s="55">
        <f t="shared" si="2"/>
        <v>65438.234956142034</v>
      </c>
    </row>
    <row r="20" spans="1:11" ht="21.75" customHeight="1">
      <c r="A20" s="41">
        <v>14</v>
      </c>
      <c r="B20" s="25" t="s">
        <v>14</v>
      </c>
      <c r="C20" s="21">
        <v>19186</v>
      </c>
      <c r="D20" s="21">
        <v>34240</v>
      </c>
      <c r="E20" s="20">
        <v>1688704</v>
      </c>
      <c r="F20" s="20">
        <v>0</v>
      </c>
      <c r="G20" s="20">
        <v>630353</v>
      </c>
      <c r="H20" s="20">
        <v>297891</v>
      </c>
      <c r="I20" s="54">
        <f t="shared" si="0"/>
        <v>2616948</v>
      </c>
      <c r="J20" s="55">
        <f t="shared" si="1"/>
        <v>136398.83248201813</v>
      </c>
      <c r="K20" s="55">
        <f t="shared" si="2"/>
        <v>76429.55607476635</v>
      </c>
    </row>
    <row r="21" spans="1:11" ht="21.75" customHeight="1">
      <c r="A21" s="41">
        <v>15</v>
      </c>
      <c r="B21" s="25" t="s">
        <v>15</v>
      </c>
      <c r="C21" s="21">
        <v>12168</v>
      </c>
      <c r="D21" s="21">
        <v>22183</v>
      </c>
      <c r="E21" s="20">
        <v>1186536</v>
      </c>
      <c r="F21" s="20">
        <v>165142</v>
      </c>
      <c r="G21" s="20">
        <v>341698</v>
      </c>
      <c r="H21" s="20">
        <v>233784</v>
      </c>
      <c r="I21" s="54">
        <f t="shared" si="0"/>
        <v>1927160</v>
      </c>
      <c r="J21" s="55">
        <f t="shared" si="1"/>
        <v>158379.355687048</v>
      </c>
      <c r="K21" s="55">
        <f t="shared" si="2"/>
        <v>86875.53531983952</v>
      </c>
    </row>
    <row r="22" spans="1:11" ht="21.75" customHeight="1">
      <c r="A22" s="41">
        <v>16</v>
      </c>
      <c r="B22" s="25" t="s">
        <v>16</v>
      </c>
      <c r="C22" s="21">
        <v>28215</v>
      </c>
      <c r="D22" s="21">
        <v>52453</v>
      </c>
      <c r="E22" s="20">
        <v>2162418</v>
      </c>
      <c r="F22" s="20">
        <v>380921</v>
      </c>
      <c r="G22" s="20">
        <v>1033238</v>
      </c>
      <c r="H22" s="20">
        <v>518280</v>
      </c>
      <c r="I22" s="54">
        <f t="shared" si="0"/>
        <v>4094857</v>
      </c>
      <c r="J22" s="55">
        <f t="shared" si="1"/>
        <v>145130.49796207692</v>
      </c>
      <c r="K22" s="55">
        <f t="shared" si="2"/>
        <v>78067.16489047337</v>
      </c>
    </row>
    <row r="23" spans="1:11" ht="21.75" customHeight="1">
      <c r="A23" s="41">
        <v>17</v>
      </c>
      <c r="B23" s="25" t="s">
        <v>17</v>
      </c>
      <c r="C23" s="21">
        <v>21624</v>
      </c>
      <c r="D23" s="21">
        <v>39262</v>
      </c>
      <c r="E23" s="20">
        <v>1679410</v>
      </c>
      <c r="F23" s="20">
        <v>0</v>
      </c>
      <c r="G23" s="20">
        <v>611365</v>
      </c>
      <c r="H23" s="20">
        <v>357061</v>
      </c>
      <c r="I23" s="54">
        <f t="shared" si="0"/>
        <v>2647836</v>
      </c>
      <c r="J23" s="55">
        <f t="shared" si="1"/>
        <v>122448.94561598224</v>
      </c>
      <c r="K23" s="55">
        <f t="shared" si="2"/>
        <v>67440.17115786257</v>
      </c>
    </row>
    <row r="24" spans="1:11" ht="21.75" customHeight="1">
      <c r="A24" s="41">
        <v>18</v>
      </c>
      <c r="B24" s="25" t="s">
        <v>18</v>
      </c>
      <c r="C24" s="21">
        <v>12938</v>
      </c>
      <c r="D24" s="21">
        <v>25298</v>
      </c>
      <c r="E24" s="20">
        <v>949178</v>
      </c>
      <c r="F24" s="20">
        <v>185465</v>
      </c>
      <c r="G24" s="20">
        <v>382296</v>
      </c>
      <c r="H24" s="20">
        <v>233349</v>
      </c>
      <c r="I24" s="54">
        <f t="shared" si="0"/>
        <v>1750288</v>
      </c>
      <c r="J24" s="55">
        <f t="shared" si="1"/>
        <v>135282.7330344721</v>
      </c>
      <c r="K24" s="55">
        <f t="shared" si="2"/>
        <v>69186.81318681319</v>
      </c>
    </row>
    <row r="25" spans="1:11" ht="21.75" customHeight="1">
      <c r="A25" s="41">
        <v>19</v>
      </c>
      <c r="B25" s="25" t="s">
        <v>19</v>
      </c>
      <c r="C25" s="21">
        <v>5656</v>
      </c>
      <c r="D25" s="21">
        <v>11594</v>
      </c>
      <c r="E25" s="20">
        <v>404512</v>
      </c>
      <c r="F25" s="20">
        <v>78823</v>
      </c>
      <c r="G25" s="20">
        <v>165181</v>
      </c>
      <c r="H25" s="20">
        <v>101006</v>
      </c>
      <c r="I25" s="54">
        <f t="shared" si="0"/>
        <v>749522</v>
      </c>
      <c r="J25" s="55">
        <f t="shared" si="1"/>
        <v>132518.03394625176</v>
      </c>
      <c r="K25" s="55">
        <f t="shared" si="2"/>
        <v>64647.40382956702</v>
      </c>
    </row>
    <row r="26" spans="1:11" ht="21.75" customHeight="1">
      <c r="A26" s="41">
        <v>20</v>
      </c>
      <c r="B26" s="25" t="s">
        <v>20</v>
      </c>
      <c r="C26" s="21">
        <v>7605</v>
      </c>
      <c r="D26" s="21">
        <v>14400</v>
      </c>
      <c r="E26" s="20">
        <v>780011</v>
      </c>
      <c r="F26" s="20">
        <v>0</v>
      </c>
      <c r="G26" s="20">
        <v>259750</v>
      </c>
      <c r="H26" s="20">
        <v>142263</v>
      </c>
      <c r="I26" s="54">
        <f t="shared" si="0"/>
        <v>1182024</v>
      </c>
      <c r="J26" s="55">
        <f t="shared" si="1"/>
        <v>155427.21893491125</v>
      </c>
      <c r="K26" s="55">
        <f t="shared" si="2"/>
        <v>82085</v>
      </c>
    </row>
    <row r="27" spans="1:11" ht="21.75" customHeight="1">
      <c r="A27" s="41">
        <v>21</v>
      </c>
      <c r="B27" s="25" t="s">
        <v>34</v>
      </c>
      <c r="C27" s="21">
        <v>7806</v>
      </c>
      <c r="D27" s="21">
        <v>14732</v>
      </c>
      <c r="E27" s="20">
        <v>444400</v>
      </c>
      <c r="F27" s="20">
        <v>75125</v>
      </c>
      <c r="G27" s="20">
        <v>170854</v>
      </c>
      <c r="H27" s="20">
        <v>96310</v>
      </c>
      <c r="I27" s="54">
        <f t="shared" si="0"/>
        <v>786689</v>
      </c>
      <c r="J27" s="55">
        <f aca="true" t="shared" si="3" ref="J27:J32">SUM(I27*1000/C27)</f>
        <v>100780.0409941071</v>
      </c>
      <c r="K27" s="55">
        <f aca="true" t="shared" si="4" ref="K27:K32">SUM(I27*1000/D27)</f>
        <v>53400.01357588922</v>
      </c>
    </row>
    <row r="28" spans="1:11" ht="21.75" customHeight="1">
      <c r="A28" s="41">
        <v>22</v>
      </c>
      <c r="B28" s="23" t="s">
        <v>35</v>
      </c>
      <c r="C28" s="21">
        <v>8381</v>
      </c>
      <c r="D28" s="21">
        <v>15604</v>
      </c>
      <c r="E28" s="20">
        <v>575889</v>
      </c>
      <c r="F28" s="20">
        <v>0</v>
      </c>
      <c r="G28" s="20">
        <v>336544</v>
      </c>
      <c r="H28" s="20">
        <v>140568</v>
      </c>
      <c r="I28" s="54">
        <f t="shared" si="0"/>
        <v>1053001</v>
      </c>
      <c r="J28" s="55">
        <f t="shared" si="3"/>
        <v>125641.45090084715</v>
      </c>
      <c r="K28" s="55">
        <f t="shared" si="4"/>
        <v>67482.76083055626</v>
      </c>
    </row>
    <row r="29" spans="1:11" ht="21.75" customHeight="1">
      <c r="A29" s="41">
        <v>23</v>
      </c>
      <c r="B29" s="23" t="s">
        <v>36</v>
      </c>
      <c r="C29" s="21">
        <v>18720</v>
      </c>
      <c r="D29" s="21">
        <v>37674</v>
      </c>
      <c r="E29" s="20">
        <v>1691486</v>
      </c>
      <c r="F29" s="20">
        <v>0</v>
      </c>
      <c r="G29" s="20">
        <v>697641</v>
      </c>
      <c r="H29" s="20">
        <v>339152</v>
      </c>
      <c r="I29" s="54">
        <f t="shared" si="0"/>
        <v>2728279</v>
      </c>
      <c r="J29" s="55">
        <f t="shared" si="3"/>
        <v>145741.39957264956</v>
      </c>
      <c r="K29" s="55">
        <f t="shared" si="4"/>
        <v>72418.0867441737</v>
      </c>
    </row>
    <row r="30" spans="1:11" ht="21.75" customHeight="1">
      <c r="A30" s="41">
        <v>24</v>
      </c>
      <c r="B30" s="23" t="s">
        <v>37</v>
      </c>
      <c r="C30" s="21">
        <v>10322</v>
      </c>
      <c r="D30" s="21">
        <v>22755</v>
      </c>
      <c r="E30" s="20">
        <v>941192</v>
      </c>
      <c r="F30" s="20">
        <v>188943</v>
      </c>
      <c r="G30" s="20">
        <v>379554</v>
      </c>
      <c r="H30" s="20">
        <v>181615</v>
      </c>
      <c r="I30" s="54">
        <f t="shared" si="0"/>
        <v>1691304</v>
      </c>
      <c r="J30" s="55">
        <f t="shared" si="3"/>
        <v>163854.29180391398</v>
      </c>
      <c r="K30" s="55">
        <f t="shared" si="4"/>
        <v>74326.69742913646</v>
      </c>
    </row>
    <row r="31" spans="1:11" ht="21.75" customHeight="1">
      <c r="A31" s="41">
        <v>25</v>
      </c>
      <c r="B31" s="23" t="s">
        <v>38</v>
      </c>
      <c r="C31" s="22">
        <v>8229</v>
      </c>
      <c r="D31" s="21">
        <v>16226</v>
      </c>
      <c r="E31" s="20">
        <v>568034</v>
      </c>
      <c r="F31" s="20">
        <v>134737</v>
      </c>
      <c r="G31" s="20">
        <v>220897</v>
      </c>
      <c r="H31" s="20">
        <v>130445</v>
      </c>
      <c r="I31" s="54">
        <f t="shared" si="0"/>
        <v>1054113</v>
      </c>
      <c r="J31" s="55">
        <f t="shared" si="3"/>
        <v>128097.33868027707</v>
      </c>
      <c r="K31" s="55">
        <f t="shared" si="4"/>
        <v>64964.439787994575</v>
      </c>
    </row>
    <row r="32" spans="1:11" ht="21.75" customHeight="1">
      <c r="A32" s="41">
        <v>26</v>
      </c>
      <c r="B32" s="23" t="s">
        <v>39</v>
      </c>
      <c r="C32" s="22">
        <v>7218</v>
      </c>
      <c r="D32" s="21">
        <v>14228</v>
      </c>
      <c r="E32" s="20">
        <v>667216</v>
      </c>
      <c r="F32" s="20">
        <v>134692</v>
      </c>
      <c r="G32" s="20">
        <v>224760</v>
      </c>
      <c r="H32" s="20">
        <v>118298</v>
      </c>
      <c r="I32" s="54">
        <f t="shared" si="0"/>
        <v>1144966</v>
      </c>
      <c r="J32" s="55">
        <f t="shared" si="3"/>
        <v>158626.489332225</v>
      </c>
      <c r="K32" s="55">
        <f t="shared" si="4"/>
        <v>80472.72982850717</v>
      </c>
    </row>
    <row r="33" spans="1:11" ht="21.75" customHeight="1">
      <c r="A33" s="41">
        <v>27</v>
      </c>
      <c r="B33" s="24" t="s">
        <v>40</v>
      </c>
      <c r="C33" s="22">
        <v>8052</v>
      </c>
      <c r="D33" s="21">
        <v>17285</v>
      </c>
      <c r="E33" s="20">
        <v>628027</v>
      </c>
      <c r="F33" s="20">
        <v>106822</v>
      </c>
      <c r="G33" s="20">
        <v>244127</v>
      </c>
      <c r="H33" s="20">
        <v>137480</v>
      </c>
      <c r="I33" s="54">
        <f t="shared" si="0"/>
        <v>1116456</v>
      </c>
      <c r="J33" s="55">
        <f t="shared" si="1"/>
        <v>138655.73770491802</v>
      </c>
      <c r="K33" s="55">
        <f t="shared" si="2"/>
        <v>64591.03268730113</v>
      </c>
    </row>
    <row r="34" spans="1:11" ht="21.75" customHeight="1">
      <c r="A34" s="41">
        <v>28</v>
      </c>
      <c r="B34" s="23" t="s">
        <v>41</v>
      </c>
      <c r="C34" s="22">
        <v>16549</v>
      </c>
      <c r="D34" s="21">
        <v>33413</v>
      </c>
      <c r="E34" s="20">
        <v>1342787</v>
      </c>
      <c r="F34" s="20">
        <v>0</v>
      </c>
      <c r="G34" s="20">
        <v>585104</v>
      </c>
      <c r="H34" s="20">
        <v>305894</v>
      </c>
      <c r="I34" s="54">
        <f t="shared" si="0"/>
        <v>2233785</v>
      </c>
      <c r="J34" s="55">
        <f t="shared" si="1"/>
        <v>134980.05921807964</v>
      </c>
      <c r="K34" s="55">
        <f t="shared" si="2"/>
        <v>66853.7694909167</v>
      </c>
    </row>
    <row r="35" spans="1:11" ht="21.75" customHeight="1">
      <c r="A35" s="41">
        <v>29</v>
      </c>
      <c r="B35" s="23" t="s">
        <v>42</v>
      </c>
      <c r="C35" s="22">
        <v>7322</v>
      </c>
      <c r="D35" s="21">
        <v>16354</v>
      </c>
      <c r="E35" s="20">
        <v>470642</v>
      </c>
      <c r="F35" s="20">
        <v>86701</v>
      </c>
      <c r="G35" s="20">
        <v>257820</v>
      </c>
      <c r="H35" s="20">
        <v>131476</v>
      </c>
      <c r="I35" s="54">
        <f t="shared" si="0"/>
        <v>946639</v>
      </c>
      <c r="J35" s="55">
        <f t="shared" si="1"/>
        <v>129286.94345807156</v>
      </c>
      <c r="K35" s="55">
        <f t="shared" si="2"/>
        <v>57884.24850189556</v>
      </c>
    </row>
    <row r="36" spans="1:11" ht="21.75" customHeight="1">
      <c r="A36" s="41">
        <v>30</v>
      </c>
      <c r="B36" s="23" t="s">
        <v>43</v>
      </c>
      <c r="C36" s="22">
        <v>11912</v>
      </c>
      <c r="D36" s="21">
        <v>25600</v>
      </c>
      <c r="E36" s="20">
        <v>855330</v>
      </c>
      <c r="F36" s="20">
        <v>0</v>
      </c>
      <c r="G36" s="20">
        <v>471276</v>
      </c>
      <c r="H36" s="20">
        <v>184448</v>
      </c>
      <c r="I36" s="54">
        <f t="shared" si="0"/>
        <v>1511054</v>
      </c>
      <c r="J36" s="55">
        <f t="shared" si="1"/>
        <v>126851.41034251175</v>
      </c>
      <c r="K36" s="55">
        <f t="shared" si="2"/>
        <v>59025.546875</v>
      </c>
    </row>
    <row r="37" spans="1:11" ht="21.75" customHeight="1">
      <c r="A37" s="41">
        <v>31</v>
      </c>
      <c r="B37" s="25" t="s">
        <v>44</v>
      </c>
      <c r="C37" s="21">
        <v>7193</v>
      </c>
      <c r="D37" s="21">
        <v>14073</v>
      </c>
      <c r="E37" s="20">
        <v>676588</v>
      </c>
      <c r="F37" s="20">
        <v>82613</v>
      </c>
      <c r="G37" s="20">
        <v>229805</v>
      </c>
      <c r="H37" s="20">
        <v>114686</v>
      </c>
      <c r="I37" s="54">
        <f t="shared" si="0"/>
        <v>1103692</v>
      </c>
      <c r="J37" s="55">
        <f t="shared" si="1"/>
        <v>153439.73307382176</v>
      </c>
      <c r="K37" s="55">
        <f t="shared" si="2"/>
        <v>78426.20621047396</v>
      </c>
    </row>
    <row r="38" spans="1:11" ht="21.75" customHeight="1">
      <c r="A38" s="42">
        <v>32</v>
      </c>
      <c r="B38" s="34" t="s">
        <v>45</v>
      </c>
      <c r="C38" s="27">
        <v>8855</v>
      </c>
      <c r="D38" s="27">
        <v>17993</v>
      </c>
      <c r="E38" s="26">
        <v>658391</v>
      </c>
      <c r="F38" s="26">
        <v>0</v>
      </c>
      <c r="G38" s="26">
        <v>336288</v>
      </c>
      <c r="H38" s="26">
        <v>146744</v>
      </c>
      <c r="I38" s="56">
        <f t="shared" si="0"/>
        <v>1141423</v>
      </c>
      <c r="J38" s="57">
        <f t="shared" si="1"/>
        <v>128901.52456239413</v>
      </c>
      <c r="K38" s="57">
        <f t="shared" si="2"/>
        <v>63437.05885622186</v>
      </c>
    </row>
    <row r="39" spans="1:11" s="30" customFormat="1" ht="21.75" customHeight="1">
      <c r="A39" s="50"/>
      <c r="B39" s="51" t="s">
        <v>47</v>
      </c>
      <c r="C39" s="49">
        <f aca="true" t="shared" si="5" ref="C39:H39">SUM(C7:C38)</f>
        <v>436312</v>
      </c>
      <c r="D39" s="49">
        <f t="shared" si="5"/>
        <v>834929</v>
      </c>
      <c r="E39" s="49">
        <f t="shared" si="5"/>
        <v>33626770</v>
      </c>
      <c r="F39" s="49">
        <f t="shared" si="5"/>
        <v>3492431</v>
      </c>
      <c r="G39" s="49">
        <f t="shared" si="5"/>
        <v>13256122</v>
      </c>
      <c r="H39" s="49">
        <f t="shared" si="5"/>
        <v>6937327</v>
      </c>
      <c r="I39" s="49">
        <f>SUM(E39:H39)</f>
        <v>57312650</v>
      </c>
      <c r="J39" s="49">
        <f t="shared" si="1"/>
        <v>131357.03349896404</v>
      </c>
      <c r="K39" s="49">
        <f t="shared" si="2"/>
        <v>68643.7409648006</v>
      </c>
    </row>
    <row r="40" spans="1:11" ht="21.75" customHeight="1">
      <c r="A40" s="43">
        <v>33</v>
      </c>
      <c r="B40" s="35" t="s">
        <v>21</v>
      </c>
      <c r="C40" s="29">
        <v>6046</v>
      </c>
      <c r="D40" s="29">
        <v>12509</v>
      </c>
      <c r="E40" s="28">
        <v>453695</v>
      </c>
      <c r="F40" s="28">
        <v>63778</v>
      </c>
      <c r="G40" s="28">
        <v>218402</v>
      </c>
      <c r="H40" s="28">
        <v>77251</v>
      </c>
      <c r="I40" s="54">
        <f t="shared" si="0"/>
        <v>813126</v>
      </c>
      <c r="J40" s="58">
        <f t="shared" si="1"/>
        <v>134489.91068475024</v>
      </c>
      <c r="K40" s="58">
        <f t="shared" si="2"/>
        <v>65003.27764009913</v>
      </c>
    </row>
    <row r="41" spans="1:11" ht="21.75" customHeight="1">
      <c r="A41" s="41">
        <v>34</v>
      </c>
      <c r="B41" s="25" t="s">
        <v>22</v>
      </c>
      <c r="C41" s="21">
        <v>3558</v>
      </c>
      <c r="D41" s="21">
        <v>7029</v>
      </c>
      <c r="E41" s="20">
        <v>189911</v>
      </c>
      <c r="F41" s="20">
        <v>28759</v>
      </c>
      <c r="G41" s="20">
        <v>97490</v>
      </c>
      <c r="H41" s="20">
        <v>52301</v>
      </c>
      <c r="I41" s="54">
        <f t="shared" si="0"/>
        <v>368461</v>
      </c>
      <c r="J41" s="55">
        <f t="shared" si="1"/>
        <v>103558.4598088814</v>
      </c>
      <c r="K41" s="55">
        <f t="shared" si="2"/>
        <v>52420.11665955328</v>
      </c>
    </row>
    <row r="42" spans="1:11" ht="21.75" customHeight="1">
      <c r="A42" s="41">
        <v>35</v>
      </c>
      <c r="B42" s="25" t="s">
        <v>46</v>
      </c>
      <c r="C42" s="21">
        <v>3624</v>
      </c>
      <c r="D42" s="21">
        <v>7001</v>
      </c>
      <c r="E42" s="20">
        <v>209223</v>
      </c>
      <c r="F42" s="20">
        <v>51616</v>
      </c>
      <c r="G42" s="20">
        <v>90032</v>
      </c>
      <c r="H42" s="20">
        <v>45086</v>
      </c>
      <c r="I42" s="54">
        <f t="shared" si="0"/>
        <v>395957</v>
      </c>
      <c r="J42" s="55">
        <f t="shared" si="1"/>
        <v>109259.65783664459</v>
      </c>
      <c r="K42" s="55">
        <f t="shared" si="2"/>
        <v>56557.20611341237</v>
      </c>
    </row>
    <row r="43" spans="1:11" ht="21.75" customHeight="1">
      <c r="A43" s="41">
        <v>36</v>
      </c>
      <c r="B43" s="25" t="s">
        <v>23</v>
      </c>
      <c r="C43" s="21">
        <v>4767</v>
      </c>
      <c r="D43" s="21">
        <v>8713</v>
      </c>
      <c r="E43" s="20">
        <v>254757</v>
      </c>
      <c r="F43" s="20">
        <v>0</v>
      </c>
      <c r="G43" s="20">
        <v>91978</v>
      </c>
      <c r="H43" s="20">
        <v>49998</v>
      </c>
      <c r="I43" s="54">
        <f t="shared" si="0"/>
        <v>396733</v>
      </c>
      <c r="J43" s="55">
        <f t="shared" si="1"/>
        <v>83224.8793790644</v>
      </c>
      <c r="K43" s="55">
        <f t="shared" si="2"/>
        <v>45533.455755767245</v>
      </c>
    </row>
    <row r="44" spans="1:11" ht="21.75" customHeight="1">
      <c r="A44" s="41">
        <v>37</v>
      </c>
      <c r="B44" s="25" t="s">
        <v>24</v>
      </c>
      <c r="C44" s="21">
        <v>4005</v>
      </c>
      <c r="D44" s="21">
        <v>7626</v>
      </c>
      <c r="E44" s="20">
        <v>240698</v>
      </c>
      <c r="F44" s="20">
        <v>60128</v>
      </c>
      <c r="G44" s="20">
        <v>110544</v>
      </c>
      <c r="H44" s="20">
        <v>52207</v>
      </c>
      <c r="I44" s="54">
        <f t="shared" si="0"/>
        <v>463577</v>
      </c>
      <c r="J44" s="55">
        <f t="shared" si="1"/>
        <v>115749.56304619226</v>
      </c>
      <c r="K44" s="55">
        <f t="shared" si="2"/>
        <v>60789.011277209545</v>
      </c>
    </row>
    <row r="45" spans="1:11" ht="21.75" customHeight="1">
      <c r="A45" s="41">
        <v>38</v>
      </c>
      <c r="B45" s="25" t="s">
        <v>25</v>
      </c>
      <c r="C45" s="21">
        <v>2949</v>
      </c>
      <c r="D45" s="21">
        <v>5322</v>
      </c>
      <c r="E45" s="20">
        <v>190744</v>
      </c>
      <c r="F45" s="20">
        <v>37788</v>
      </c>
      <c r="G45" s="20">
        <v>74942</v>
      </c>
      <c r="H45" s="20">
        <v>47343</v>
      </c>
      <c r="I45" s="54">
        <f t="shared" si="0"/>
        <v>350817</v>
      </c>
      <c r="J45" s="55">
        <f t="shared" si="1"/>
        <v>118961.34282807731</v>
      </c>
      <c r="K45" s="55">
        <f t="shared" si="2"/>
        <v>65918.26381059752</v>
      </c>
    </row>
    <row r="46" spans="1:11" ht="21.75" customHeight="1">
      <c r="A46" s="41">
        <v>39</v>
      </c>
      <c r="B46" s="25" t="s">
        <v>26</v>
      </c>
      <c r="C46" s="21">
        <v>7541</v>
      </c>
      <c r="D46" s="21">
        <v>14210</v>
      </c>
      <c r="E46" s="20">
        <v>438869</v>
      </c>
      <c r="F46" s="20">
        <v>72411</v>
      </c>
      <c r="G46" s="20">
        <v>269853</v>
      </c>
      <c r="H46" s="20">
        <v>151281</v>
      </c>
      <c r="I46" s="54">
        <f t="shared" si="0"/>
        <v>932414</v>
      </c>
      <c r="J46" s="55">
        <f t="shared" si="1"/>
        <v>123645.93555231401</v>
      </c>
      <c r="K46" s="55">
        <f t="shared" si="2"/>
        <v>65616.74876847291</v>
      </c>
    </row>
    <row r="47" spans="1:11" ht="21.75" customHeight="1">
      <c r="A47" s="41">
        <v>40</v>
      </c>
      <c r="B47" s="25" t="s">
        <v>27</v>
      </c>
      <c r="C47" s="21">
        <v>1904</v>
      </c>
      <c r="D47" s="21">
        <v>3878</v>
      </c>
      <c r="E47" s="20">
        <v>137522</v>
      </c>
      <c r="F47" s="20">
        <v>43681</v>
      </c>
      <c r="G47" s="20">
        <v>74569</v>
      </c>
      <c r="H47" s="20">
        <v>30220</v>
      </c>
      <c r="I47" s="54">
        <f t="shared" si="0"/>
        <v>285992</v>
      </c>
      <c r="J47" s="55">
        <f t="shared" si="1"/>
        <v>150205.88235294117</v>
      </c>
      <c r="K47" s="55">
        <f t="shared" si="2"/>
        <v>73747.29241877256</v>
      </c>
    </row>
    <row r="48" spans="1:11" ht="21.75" customHeight="1">
      <c r="A48" s="41">
        <v>41</v>
      </c>
      <c r="B48" s="25" t="s">
        <v>28</v>
      </c>
      <c r="C48" s="21">
        <v>4215</v>
      </c>
      <c r="D48" s="21">
        <v>9793</v>
      </c>
      <c r="E48" s="20">
        <v>417570</v>
      </c>
      <c r="F48" s="20">
        <v>78277</v>
      </c>
      <c r="G48" s="20">
        <v>155278</v>
      </c>
      <c r="H48" s="20">
        <v>64617</v>
      </c>
      <c r="I48" s="54">
        <f t="shared" si="0"/>
        <v>715742</v>
      </c>
      <c r="J48" s="55">
        <f t="shared" si="1"/>
        <v>169808.30367734283</v>
      </c>
      <c r="K48" s="55">
        <f t="shared" si="2"/>
        <v>73087.10303277851</v>
      </c>
    </row>
    <row r="49" spans="1:11" ht="21.75" customHeight="1">
      <c r="A49" s="41">
        <v>42</v>
      </c>
      <c r="B49" s="25" t="s">
        <v>29</v>
      </c>
      <c r="C49" s="21">
        <v>1487</v>
      </c>
      <c r="D49" s="21">
        <v>3205</v>
      </c>
      <c r="E49" s="20">
        <v>145606</v>
      </c>
      <c r="F49" s="20">
        <v>28202</v>
      </c>
      <c r="G49" s="20">
        <v>56568</v>
      </c>
      <c r="H49" s="20">
        <v>24510</v>
      </c>
      <c r="I49" s="54">
        <f t="shared" si="0"/>
        <v>254886</v>
      </c>
      <c r="J49" s="55">
        <f t="shared" si="1"/>
        <v>171409.54942837928</v>
      </c>
      <c r="K49" s="55">
        <f t="shared" si="2"/>
        <v>79527.61310452418</v>
      </c>
    </row>
    <row r="50" spans="1:11" ht="21.75" customHeight="1">
      <c r="A50" s="41">
        <v>43</v>
      </c>
      <c r="B50" s="25" t="s">
        <v>30</v>
      </c>
      <c r="C50" s="21">
        <v>4721</v>
      </c>
      <c r="D50" s="21">
        <v>10370</v>
      </c>
      <c r="E50" s="20">
        <v>491087</v>
      </c>
      <c r="F50" s="20">
        <v>79687</v>
      </c>
      <c r="G50" s="20">
        <v>205833</v>
      </c>
      <c r="H50" s="20">
        <v>87711</v>
      </c>
      <c r="I50" s="54">
        <f t="shared" si="0"/>
        <v>864318</v>
      </c>
      <c r="J50" s="55">
        <f t="shared" si="1"/>
        <v>183079.43232366024</v>
      </c>
      <c r="K50" s="55">
        <f t="shared" si="2"/>
        <v>83347.92671166827</v>
      </c>
    </row>
    <row r="51" spans="1:11" ht="21.75" customHeight="1">
      <c r="A51" s="42">
        <v>44</v>
      </c>
      <c r="B51" s="34" t="s">
        <v>31</v>
      </c>
      <c r="C51" s="27">
        <v>3248</v>
      </c>
      <c r="D51" s="27">
        <v>6180</v>
      </c>
      <c r="E51" s="26">
        <v>286054</v>
      </c>
      <c r="F51" s="26">
        <v>30570</v>
      </c>
      <c r="G51" s="26">
        <v>116520</v>
      </c>
      <c r="H51" s="26">
        <v>58074</v>
      </c>
      <c r="I51" s="54">
        <f t="shared" si="0"/>
        <v>491218</v>
      </c>
      <c r="J51" s="57">
        <f t="shared" si="1"/>
        <v>151237.06896551725</v>
      </c>
      <c r="K51" s="57">
        <f t="shared" si="2"/>
        <v>79485.11326860842</v>
      </c>
    </row>
    <row r="52" spans="1:11" s="30" customFormat="1" ht="21.75" customHeight="1">
      <c r="A52" s="50"/>
      <c r="B52" s="60" t="s">
        <v>1</v>
      </c>
      <c r="C52" s="49">
        <f aca="true" t="shared" si="6" ref="C52:H52">SUM(C40:C51)</f>
        <v>48065</v>
      </c>
      <c r="D52" s="49">
        <f t="shared" si="6"/>
        <v>95836</v>
      </c>
      <c r="E52" s="49">
        <f t="shared" si="6"/>
        <v>3455736</v>
      </c>
      <c r="F52" s="49">
        <f t="shared" si="6"/>
        <v>574897</v>
      </c>
      <c r="G52" s="49">
        <f t="shared" si="6"/>
        <v>1562009</v>
      </c>
      <c r="H52" s="49">
        <f t="shared" si="6"/>
        <v>740599</v>
      </c>
      <c r="I52" s="49">
        <f>SUM(E52:H52)</f>
        <v>6333241</v>
      </c>
      <c r="J52" s="49">
        <f>SUM(I52*1000/C52)</f>
        <v>131764.090294393</v>
      </c>
      <c r="K52" s="49">
        <f>SUM(I52*1000/D52)</f>
        <v>66084.1541800576</v>
      </c>
    </row>
    <row r="53" spans="1:11" s="30" customFormat="1" ht="21.75" customHeight="1">
      <c r="A53" s="61"/>
      <c r="B53" s="62" t="s">
        <v>61</v>
      </c>
      <c r="C53" s="59">
        <f aca="true" t="shared" si="7" ref="C53:H53">SUM(C52,C39)</f>
        <v>484377</v>
      </c>
      <c r="D53" s="59">
        <f t="shared" si="7"/>
        <v>930765</v>
      </c>
      <c r="E53" s="59">
        <f t="shared" si="7"/>
        <v>37082506</v>
      </c>
      <c r="F53" s="59">
        <f t="shared" si="7"/>
        <v>4067328</v>
      </c>
      <c r="G53" s="59">
        <f t="shared" si="7"/>
        <v>14818131</v>
      </c>
      <c r="H53" s="59">
        <f t="shared" si="7"/>
        <v>7677926</v>
      </c>
      <c r="I53" s="59">
        <f>SUM(E53:H53)</f>
        <v>63645891</v>
      </c>
      <c r="J53" s="59">
        <f>SUM(I53*1000/C53)</f>
        <v>131397.42597191856</v>
      </c>
      <c r="K53" s="59">
        <f>SUM(I53*1000/D53)</f>
        <v>68380.1937116243</v>
      </c>
    </row>
    <row r="54" ht="17.25" customHeight="1">
      <c r="A54" s="2"/>
    </row>
    <row r="55" ht="13.5">
      <c r="D55" s="5"/>
    </row>
    <row r="56" ht="13.5">
      <c r="D56" s="5"/>
    </row>
    <row r="57" ht="13.5">
      <c r="D57" s="5"/>
    </row>
    <row r="58" ht="13.5">
      <c r="D58" s="5"/>
    </row>
    <row r="59" ht="13.5">
      <c r="D59" s="5"/>
    </row>
    <row r="60" ht="13.5">
      <c r="D60" s="5"/>
    </row>
    <row r="61" ht="13.5">
      <c r="D61" s="5"/>
    </row>
  </sheetData>
  <sheetProtection/>
  <mergeCells count="12">
    <mergeCell ref="K3:K6"/>
    <mergeCell ref="E3:H3"/>
    <mergeCell ref="E4:E6"/>
    <mergeCell ref="F4:F6"/>
    <mergeCell ref="G4:G6"/>
    <mergeCell ref="H4:H6"/>
    <mergeCell ref="A3:A6"/>
    <mergeCell ref="C3:D3"/>
    <mergeCell ref="C4:C6"/>
    <mergeCell ref="D4:D6"/>
    <mergeCell ref="B3:B6"/>
    <mergeCell ref="J3:J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view="pageBreakPreview" zoomScale="75" zoomScaleSheetLayoutView="75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7" sqref="B7"/>
    </sheetView>
  </sheetViews>
  <sheetFormatPr defaultColWidth="9.00390625" defaultRowHeight="13.5"/>
  <cols>
    <col min="1" max="1" width="4.625" style="1" customWidth="1"/>
    <col min="2" max="2" width="11.625" style="36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48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4" t="s">
        <v>62</v>
      </c>
      <c r="B2" s="48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79" t="s">
        <v>48</v>
      </c>
      <c r="B3" s="88" t="s">
        <v>49</v>
      </c>
      <c r="C3" s="82" t="s">
        <v>50</v>
      </c>
      <c r="D3" s="83"/>
      <c r="E3" s="82" t="s">
        <v>51</v>
      </c>
      <c r="F3" s="94"/>
      <c r="G3" s="94"/>
      <c r="H3" s="94"/>
      <c r="I3" s="15"/>
      <c r="J3" s="91" t="s">
        <v>52</v>
      </c>
      <c r="K3" s="91" t="s">
        <v>53</v>
      </c>
    </row>
    <row r="4" spans="1:11" ht="17.25" customHeight="1">
      <c r="A4" s="80"/>
      <c r="B4" s="89"/>
      <c r="C4" s="84" t="s">
        <v>54</v>
      </c>
      <c r="D4" s="87" t="s">
        <v>55</v>
      </c>
      <c r="E4" s="91" t="s">
        <v>56</v>
      </c>
      <c r="F4" s="91" t="s">
        <v>57</v>
      </c>
      <c r="G4" s="91" t="s">
        <v>58</v>
      </c>
      <c r="H4" s="91" t="s">
        <v>0</v>
      </c>
      <c r="I4" s="16" t="s">
        <v>59</v>
      </c>
      <c r="J4" s="92"/>
      <c r="K4" s="92"/>
    </row>
    <row r="5" spans="1:11" ht="17.25" customHeight="1">
      <c r="A5" s="80"/>
      <c r="B5" s="89"/>
      <c r="C5" s="85"/>
      <c r="D5" s="87"/>
      <c r="E5" s="92"/>
      <c r="F5" s="92"/>
      <c r="G5" s="92"/>
      <c r="H5" s="92"/>
      <c r="I5" s="16" t="s">
        <v>60</v>
      </c>
      <c r="J5" s="92"/>
      <c r="K5" s="92"/>
    </row>
    <row r="6" spans="1:11" ht="17.25" customHeight="1">
      <c r="A6" s="81"/>
      <c r="B6" s="90"/>
      <c r="C6" s="86"/>
      <c r="D6" s="87"/>
      <c r="E6" s="93"/>
      <c r="F6" s="93"/>
      <c r="G6" s="93"/>
      <c r="H6" s="93"/>
      <c r="I6" s="17"/>
      <c r="J6" s="93"/>
      <c r="K6" s="93"/>
    </row>
    <row r="7" spans="1:11" ht="21.75" customHeight="1">
      <c r="A7" s="40">
        <v>1</v>
      </c>
      <c r="B7" s="33" t="s">
        <v>3</v>
      </c>
      <c r="C7" s="19">
        <v>43917</v>
      </c>
      <c r="D7" s="19">
        <v>79180</v>
      </c>
      <c r="E7" s="18">
        <v>1092757</v>
      </c>
      <c r="F7" s="18">
        <v>0</v>
      </c>
      <c r="G7" s="18">
        <v>298884</v>
      </c>
      <c r="H7" s="18">
        <v>261991</v>
      </c>
      <c r="I7" s="53">
        <f aca="true" t="shared" si="0" ref="I7:I53">SUM(E7:H7)</f>
        <v>1653632</v>
      </c>
      <c r="J7" s="53">
        <f aca="true" t="shared" si="1" ref="J7:J53">SUM(I7*1000/C7)</f>
        <v>37653.573786916226</v>
      </c>
      <c r="K7" s="53">
        <f aca="true" t="shared" si="2" ref="K7:K53">SUM(I7*1000/D7)</f>
        <v>20884.4657741854</v>
      </c>
    </row>
    <row r="8" spans="1:11" ht="21.75" customHeight="1">
      <c r="A8" s="41">
        <v>2</v>
      </c>
      <c r="B8" s="25" t="s">
        <v>4</v>
      </c>
      <c r="C8" s="21">
        <v>26208</v>
      </c>
      <c r="D8" s="21">
        <v>44316</v>
      </c>
      <c r="E8" s="20">
        <v>502497</v>
      </c>
      <c r="F8" s="20">
        <v>105052</v>
      </c>
      <c r="G8" s="20">
        <v>170823</v>
      </c>
      <c r="H8" s="20">
        <v>105017</v>
      </c>
      <c r="I8" s="55">
        <f t="shared" si="0"/>
        <v>883389</v>
      </c>
      <c r="J8" s="55">
        <f t="shared" si="1"/>
        <v>33706.84523809524</v>
      </c>
      <c r="K8" s="55">
        <f t="shared" si="2"/>
        <v>19933.86135932846</v>
      </c>
    </row>
    <row r="9" spans="1:11" ht="21.75" customHeight="1">
      <c r="A9" s="41">
        <v>3</v>
      </c>
      <c r="B9" s="25" t="s">
        <v>5</v>
      </c>
      <c r="C9" s="21">
        <v>24808</v>
      </c>
      <c r="D9" s="21">
        <v>45584</v>
      </c>
      <c r="E9" s="20">
        <v>650944</v>
      </c>
      <c r="F9" s="20">
        <v>75224</v>
      </c>
      <c r="G9" s="20">
        <v>220522</v>
      </c>
      <c r="H9" s="20">
        <v>126208</v>
      </c>
      <c r="I9" s="55">
        <f t="shared" si="0"/>
        <v>1072898</v>
      </c>
      <c r="J9" s="55">
        <f t="shared" si="1"/>
        <v>43248.06514027733</v>
      </c>
      <c r="K9" s="55">
        <f t="shared" si="2"/>
        <v>23536.72341172341</v>
      </c>
    </row>
    <row r="10" spans="1:11" ht="21.75" customHeight="1">
      <c r="A10" s="41">
        <v>4</v>
      </c>
      <c r="B10" s="25" t="s">
        <v>6</v>
      </c>
      <c r="C10" s="21">
        <v>25534</v>
      </c>
      <c r="D10" s="21">
        <v>50005</v>
      </c>
      <c r="E10" s="20">
        <v>578210</v>
      </c>
      <c r="F10" s="20">
        <v>0</v>
      </c>
      <c r="G10" s="20">
        <v>198259</v>
      </c>
      <c r="H10" s="20">
        <v>95019</v>
      </c>
      <c r="I10" s="55">
        <f t="shared" si="0"/>
        <v>871488</v>
      </c>
      <c r="J10" s="55">
        <f t="shared" si="1"/>
        <v>34130.49267643142</v>
      </c>
      <c r="K10" s="55">
        <f t="shared" si="2"/>
        <v>17428.017198280173</v>
      </c>
    </row>
    <row r="11" spans="1:11" ht="21.75" customHeight="1">
      <c r="A11" s="41">
        <v>5</v>
      </c>
      <c r="B11" s="25" t="s">
        <v>7</v>
      </c>
      <c r="C11" s="21">
        <v>13631</v>
      </c>
      <c r="D11" s="21">
        <v>26299</v>
      </c>
      <c r="E11" s="20">
        <v>285439</v>
      </c>
      <c r="F11" s="20">
        <v>55784</v>
      </c>
      <c r="G11" s="20">
        <v>137031</v>
      </c>
      <c r="H11" s="20">
        <v>65676</v>
      </c>
      <c r="I11" s="55">
        <f t="shared" si="0"/>
        <v>543930</v>
      </c>
      <c r="J11" s="55">
        <f t="shared" si="1"/>
        <v>39903.895532242685</v>
      </c>
      <c r="K11" s="55">
        <f t="shared" si="2"/>
        <v>20682.53545762196</v>
      </c>
    </row>
    <row r="12" spans="1:11" ht="21.75" customHeight="1">
      <c r="A12" s="41">
        <v>6</v>
      </c>
      <c r="B12" s="25" t="s">
        <v>8</v>
      </c>
      <c r="C12" s="21">
        <v>9072</v>
      </c>
      <c r="D12" s="21">
        <v>18604</v>
      </c>
      <c r="E12" s="20">
        <v>209931</v>
      </c>
      <c r="F12" s="20">
        <v>20234</v>
      </c>
      <c r="G12" s="20">
        <v>82279</v>
      </c>
      <c r="H12" s="20">
        <v>44507</v>
      </c>
      <c r="I12" s="55">
        <f t="shared" si="0"/>
        <v>356951</v>
      </c>
      <c r="J12" s="55">
        <f t="shared" si="1"/>
        <v>39346.450617283954</v>
      </c>
      <c r="K12" s="55">
        <f t="shared" si="2"/>
        <v>19186.787787572564</v>
      </c>
    </row>
    <row r="13" spans="1:11" ht="21.75" customHeight="1">
      <c r="A13" s="41">
        <v>7</v>
      </c>
      <c r="B13" s="25" t="s">
        <v>32</v>
      </c>
      <c r="C13" s="21">
        <v>11952</v>
      </c>
      <c r="D13" s="21">
        <v>22209</v>
      </c>
      <c r="E13" s="20">
        <v>280013</v>
      </c>
      <c r="F13" s="20">
        <v>24294</v>
      </c>
      <c r="G13" s="20">
        <v>116593</v>
      </c>
      <c r="H13" s="20">
        <v>64806</v>
      </c>
      <c r="I13" s="55">
        <f t="shared" si="0"/>
        <v>485706</v>
      </c>
      <c r="J13" s="55">
        <f t="shared" si="1"/>
        <v>40638.05220883534</v>
      </c>
      <c r="K13" s="55">
        <f t="shared" si="2"/>
        <v>21869.782520599758</v>
      </c>
    </row>
    <row r="14" spans="1:11" ht="21.75" customHeight="1">
      <c r="A14" s="41">
        <v>8</v>
      </c>
      <c r="B14" s="25" t="s">
        <v>9</v>
      </c>
      <c r="C14" s="21">
        <v>7990</v>
      </c>
      <c r="D14" s="21">
        <v>17311</v>
      </c>
      <c r="E14" s="20">
        <v>164965</v>
      </c>
      <c r="F14" s="20">
        <v>32850</v>
      </c>
      <c r="G14" s="20">
        <v>60683</v>
      </c>
      <c r="H14" s="20">
        <v>28436</v>
      </c>
      <c r="I14" s="55">
        <f t="shared" si="0"/>
        <v>286934</v>
      </c>
      <c r="J14" s="55">
        <f t="shared" si="1"/>
        <v>35911.6395494368</v>
      </c>
      <c r="K14" s="55">
        <f t="shared" si="2"/>
        <v>16575.241176130785</v>
      </c>
    </row>
    <row r="15" spans="1:11" ht="21.75" customHeight="1">
      <c r="A15" s="41">
        <v>9</v>
      </c>
      <c r="B15" s="25" t="s">
        <v>33</v>
      </c>
      <c r="C15" s="21">
        <v>10811</v>
      </c>
      <c r="D15" s="21">
        <v>22357</v>
      </c>
      <c r="E15" s="20">
        <v>255146</v>
      </c>
      <c r="F15" s="20">
        <v>45364</v>
      </c>
      <c r="G15" s="20">
        <v>88687</v>
      </c>
      <c r="H15" s="20">
        <v>44307</v>
      </c>
      <c r="I15" s="55">
        <f t="shared" si="0"/>
        <v>433504</v>
      </c>
      <c r="J15" s="55">
        <f t="shared" si="1"/>
        <v>40098.41827768014</v>
      </c>
      <c r="K15" s="55">
        <f t="shared" si="2"/>
        <v>19390.07916983495</v>
      </c>
    </row>
    <row r="16" spans="1:11" ht="21.75" customHeight="1">
      <c r="A16" s="41">
        <v>10</v>
      </c>
      <c r="B16" s="25" t="s">
        <v>10</v>
      </c>
      <c r="C16" s="21">
        <v>8618</v>
      </c>
      <c r="D16" s="21">
        <v>15649</v>
      </c>
      <c r="E16" s="20">
        <v>135505</v>
      </c>
      <c r="F16" s="20">
        <v>24190</v>
      </c>
      <c r="G16" s="20">
        <v>45000</v>
      </c>
      <c r="H16" s="20">
        <v>31492</v>
      </c>
      <c r="I16" s="55">
        <f t="shared" si="0"/>
        <v>236187</v>
      </c>
      <c r="J16" s="55">
        <f t="shared" si="1"/>
        <v>27406.242747737295</v>
      </c>
      <c r="K16" s="55">
        <f t="shared" si="2"/>
        <v>15092.785481500416</v>
      </c>
    </row>
    <row r="17" spans="1:11" ht="21.75" customHeight="1">
      <c r="A17" s="41">
        <v>11</v>
      </c>
      <c r="B17" s="25" t="s">
        <v>11</v>
      </c>
      <c r="C17" s="21">
        <v>4773</v>
      </c>
      <c r="D17" s="21">
        <v>8514</v>
      </c>
      <c r="E17" s="20">
        <v>58892</v>
      </c>
      <c r="F17" s="20">
        <v>14011</v>
      </c>
      <c r="G17" s="20">
        <v>31044</v>
      </c>
      <c r="H17" s="20">
        <v>12947</v>
      </c>
      <c r="I17" s="55">
        <f t="shared" si="0"/>
        <v>116894</v>
      </c>
      <c r="J17" s="55">
        <f t="shared" si="1"/>
        <v>24490.67672323486</v>
      </c>
      <c r="K17" s="55">
        <f t="shared" si="2"/>
        <v>13729.62179938924</v>
      </c>
    </row>
    <row r="18" spans="1:11" ht="21.75" customHeight="1">
      <c r="A18" s="41">
        <v>12</v>
      </c>
      <c r="B18" s="25" t="s">
        <v>12</v>
      </c>
      <c r="C18" s="21">
        <v>7588</v>
      </c>
      <c r="D18" s="21">
        <v>13427</v>
      </c>
      <c r="E18" s="20">
        <v>143309</v>
      </c>
      <c r="F18" s="20">
        <v>29023</v>
      </c>
      <c r="G18" s="20">
        <v>71008</v>
      </c>
      <c r="H18" s="20">
        <v>31041</v>
      </c>
      <c r="I18" s="55">
        <f t="shared" si="0"/>
        <v>274381</v>
      </c>
      <c r="J18" s="55">
        <f t="shared" si="1"/>
        <v>36159.85767000527</v>
      </c>
      <c r="K18" s="55">
        <f t="shared" si="2"/>
        <v>20435.018991584122</v>
      </c>
    </row>
    <row r="19" spans="1:11" ht="21.75" customHeight="1">
      <c r="A19" s="41">
        <v>13</v>
      </c>
      <c r="B19" s="25" t="s">
        <v>13</v>
      </c>
      <c r="C19" s="21">
        <v>13459</v>
      </c>
      <c r="D19" s="21">
        <v>26107</v>
      </c>
      <c r="E19" s="20">
        <v>325982</v>
      </c>
      <c r="F19" s="20">
        <v>0</v>
      </c>
      <c r="G19" s="20">
        <v>164041</v>
      </c>
      <c r="H19" s="20">
        <v>67011</v>
      </c>
      <c r="I19" s="55">
        <f t="shared" si="0"/>
        <v>557034</v>
      </c>
      <c r="J19" s="55">
        <f t="shared" si="1"/>
        <v>41387.47306634965</v>
      </c>
      <c r="K19" s="55">
        <f t="shared" si="2"/>
        <v>21336.576397134868</v>
      </c>
    </row>
    <row r="20" spans="1:11" ht="21.75" customHeight="1">
      <c r="A20" s="41">
        <v>14</v>
      </c>
      <c r="B20" s="25" t="s">
        <v>14</v>
      </c>
      <c r="C20" s="21">
        <v>19186</v>
      </c>
      <c r="D20" s="21">
        <v>34240</v>
      </c>
      <c r="E20" s="20">
        <v>279346</v>
      </c>
      <c r="F20" s="20">
        <v>0</v>
      </c>
      <c r="G20" s="20">
        <v>300172</v>
      </c>
      <c r="H20" s="20">
        <v>94069</v>
      </c>
      <c r="I20" s="55">
        <f t="shared" si="0"/>
        <v>673587</v>
      </c>
      <c r="J20" s="55">
        <f t="shared" si="1"/>
        <v>35108.256020014596</v>
      </c>
      <c r="K20" s="55">
        <f t="shared" si="2"/>
        <v>19672.517523364488</v>
      </c>
    </row>
    <row r="21" spans="1:11" ht="21.75" customHeight="1">
      <c r="A21" s="41">
        <v>15</v>
      </c>
      <c r="B21" s="25" t="s">
        <v>15</v>
      </c>
      <c r="C21" s="21">
        <v>12168</v>
      </c>
      <c r="D21" s="21">
        <v>22183</v>
      </c>
      <c r="E21" s="20">
        <v>312244</v>
      </c>
      <c r="F21" s="20">
        <v>75064</v>
      </c>
      <c r="G21" s="20">
        <v>122035</v>
      </c>
      <c r="H21" s="20">
        <v>68760</v>
      </c>
      <c r="I21" s="55">
        <f t="shared" si="0"/>
        <v>578103</v>
      </c>
      <c r="J21" s="55">
        <f t="shared" si="1"/>
        <v>47510.10848126233</v>
      </c>
      <c r="K21" s="55">
        <f t="shared" si="2"/>
        <v>26060.63201550737</v>
      </c>
    </row>
    <row r="22" spans="1:11" ht="21.75" customHeight="1">
      <c r="A22" s="41">
        <v>16</v>
      </c>
      <c r="B22" s="25" t="s">
        <v>16</v>
      </c>
      <c r="C22" s="21">
        <v>28215</v>
      </c>
      <c r="D22" s="21">
        <v>52453</v>
      </c>
      <c r="E22" s="20">
        <v>542311</v>
      </c>
      <c r="F22" s="20">
        <v>95569</v>
      </c>
      <c r="G22" s="20">
        <v>269537</v>
      </c>
      <c r="H22" s="20">
        <v>135204</v>
      </c>
      <c r="I22" s="55">
        <f t="shared" si="0"/>
        <v>1042621</v>
      </c>
      <c r="J22" s="55">
        <f t="shared" si="1"/>
        <v>36952.720184299134</v>
      </c>
      <c r="K22" s="55">
        <f t="shared" si="2"/>
        <v>19877.242483747355</v>
      </c>
    </row>
    <row r="23" spans="1:11" ht="21.75" customHeight="1">
      <c r="A23" s="41">
        <v>17</v>
      </c>
      <c r="B23" s="25" t="s">
        <v>17</v>
      </c>
      <c r="C23" s="21">
        <v>21624</v>
      </c>
      <c r="D23" s="21">
        <v>39262</v>
      </c>
      <c r="E23" s="20">
        <v>321682</v>
      </c>
      <c r="F23" s="20">
        <v>0</v>
      </c>
      <c r="G23" s="20">
        <v>169822</v>
      </c>
      <c r="H23" s="20">
        <v>78378</v>
      </c>
      <c r="I23" s="55">
        <f t="shared" si="0"/>
        <v>569882</v>
      </c>
      <c r="J23" s="55">
        <f t="shared" si="1"/>
        <v>26354.143544210136</v>
      </c>
      <c r="K23" s="55">
        <f t="shared" si="2"/>
        <v>14514.848963374256</v>
      </c>
    </row>
    <row r="24" spans="1:11" ht="21.75" customHeight="1">
      <c r="A24" s="41">
        <v>18</v>
      </c>
      <c r="B24" s="25" t="s">
        <v>18</v>
      </c>
      <c r="C24" s="21">
        <v>12938</v>
      </c>
      <c r="D24" s="21">
        <v>25298</v>
      </c>
      <c r="E24" s="20">
        <v>258162</v>
      </c>
      <c r="F24" s="20">
        <v>50381</v>
      </c>
      <c r="G24" s="20">
        <v>103862</v>
      </c>
      <c r="H24" s="20">
        <v>63642</v>
      </c>
      <c r="I24" s="55">
        <f t="shared" si="0"/>
        <v>476047</v>
      </c>
      <c r="J24" s="55">
        <f t="shared" si="1"/>
        <v>36794.481372700575</v>
      </c>
      <c r="K24" s="55">
        <f t="shared" si="2"/>
        <v>18817.574511819115</v>
      </c>
    </row>
    <row r="25" spans="1:11" ht="21.75" customHeight="1">
      <c r="A25" s="41">
        <v>19</v>
      </c>
      <c r="B25" s="25" t="s">
        <v>19</v>
      </c>
      <c r="C25" s="21">
        <v>5656</v>
      </c>
      <c r="D25" s="21">
        <v>11594</v>
      </c>
      <c r="E25" s="20">
        <v>133546</v>
      </c>
      <c r="F25" s="20">
        <v>22847</v>
      </c>
      <c r="G25" s="20">
        <v>50055</v>
      </c>
      <c r="H25" s="20">
        <v>32138</v>
      </c>
      <c r="I25" s="55">
        <f t="shared" si="0"/>
        <v>238586</v>
      </c>
      <c r="J25" s="55">
        <f t="shared" si="1"/>
        <v>42182.81471004243</v>
      </c>
      <c r="K25" s="55">
        <f t="shared" si="2"/>
        <v>20578.402622045887</v>
      </c>
    </row>
    <row r="26" spans="1:11" ht="21.75" customHeight="1">
      <c r="A26" s="41">
        <v>20</v>
      </c>
      <c r="B26" s="25" t="s">
        <v>20</v>
      </c>
      <c r="C26" s="21">
        <v>7605</v>
      </c>
      <c r="D26" s="21">
        <v>14400</v>
      </c>
      <c r="E26" s="20">
        <v>166993</v>
      </c>
      <c r="F26" s="20">
        <v>0</v>
      </c>
      <c r="G26" s="20">
        <v>51951</v>
      </c>
      <c r="H26" s="20">
        <v>25865</v>
      </c>
      <c r="I26" s="55">
        <f t="shared" si="0"/>
        <v>244809</v>
      </c>
      <c r="J26" s="55">
        <f t="shared" si="1"/>
        <v>32190.532544378697</v>
      </c>
      <c r="K26" s="55">
        <f t="shared" si="2"/>
        <v>17000.625</v>
      </c>
    </row>
    <row r="27" spans="1:11" ht="21.75" customHeight="1">
      <c r="A27" s="41">
        <v>21</v>
      </c>
      <c r="B27" s="25" t="s">
        <v>34</v>
      </c>
      <c r="C27" s="21">
        <v>7806</v>
      </c>
      <c r="D27" s="21">
        <v>14732</v>
      </c>
      <c r="E27" s="20">
        <v>111332</v>
      </c>
      <c r="F27" s="20">
        <v>18811</v>
      </c>
      <c r="G27" s="20">
        <v>42713</v>
      </c>
      <c r="H27" s="20">
        <v>24077</v>
      </c>
      <c r="I27" s="55">
        <f t="shared" si="0"/>
        <v>196933</v>
      </c>
      <c r="J27" s="55">
        <f t="shared" si="1"/>
        <v>25228.41404048168</v>
      </c>
      <c r="K27" s="55">
        <f t="shared" si="2"/>
        <v>13367.70295954385</v>
      </c>
    </row>
    <row r="28" spans="1:11" ht="21.75" customHeight="1">
      <c r="A28" s="41">
        <v>22</v>
      </c>
      <c r="B28" s="23" t="s">
        <v>35</v>
      </c>
      <c r="C28" s="21">
        <v>8381</v>
      </c>
      <c r="D28" s="21">
        <v>15604</v>
      </c>
      <c r="E28" s="20">
        <v>167138</v>
      </c>
      <c r="F28" s="20">
        <v>0</v>
      </c>
      <c r="G28" s="20">
        <v>137677</v>
      </c>
      <c r="H28" s="20">
        <v>0</v>
      </c>
      <c r="I28" s="55">
        <f t="shared" si="0"/>
        <v>304815</v>
      </c>
      <c r="J28" s="55">
        <f t="shared" si="1"/>
        <v>36369.76494451736</v>
      </c>
      <c r="K28" s="55">
        <f t="shared" si="2"/>
        <v>19534.414252755705</v>
      </c>
    </row>
    <row r="29" spans="1:11" ht="21.75" customHeight="1">
      <c r="A29" s="41">
        <v>23</v>
      </c>
      <c r="B29" s="23" t="s">
        <v>36</v>
      </c>
      <c r="C29" s="21">
        <v>18720</v>
      </c>
      <c r="D29" s="21">
        <v>37674</v>
      </c>
      <c r="E29" s="20">
        <v>413033</v>
      </c>
      <c r="F29" s="20">
        <v>0</v>
      </c>
      <c r="G29" s="20">
        <v>199326</v>
      </c>
      <c r="H29" s="20">
        <v>92496</v>
      </c>
      <c r="I29" s="55">
        <f t="shared" si="0"/>
        <v>704855</v>
      </c>
      <c r="J29" s="55">
        <f t="shared" si="1"/>
        <v>37652.51068376069</v>
      </c>
      <c r="K29" s="55">
        <f t="shared" si="2"/>
        <v>18709.322078887297</v>
      </c>
    </row>
    <row r="30" spans="1:11" ht="21.75" customHeight="1">
      <c r="A30" s="41">
        <v>24</v>
      </c>
      <c r="B30" s="23" t="s">
        <v>37</v>
      </c>
      <c r="C30" s="21">
        <v>10322</v>
      </c>
      <c r="D30" s="21">
        <v>22755</v>
      </c>
      <c r="E30" s="20">
        <v>296956</v>
      </c>
      <c r="F30" s="20">
        <v>50337</v>
      </c>
      <c r="G30" s="20">
        <v>94887</v>
      </c>
      <c r="H30" s="20">
        <v>45404</v>
      </c>
      <c r="I30" s="55">
        <f t="shared" si="0"/>
        <v>487584</v>
      </c>
      <c r="J30" s="55">
        <f t="shared" si="1"/>
        <v>47237.35710133695</v>
      </c>
      <c r="K30" s="55">
        <f t="shared" si="2"/>
        <v>21427.554383651946</v>
      </c>
    </row>
    <row r="31" spans="1:11" ht="21.75" customHeight="1">
      <c r="A31" s="41">
        <v>25</v>
      </c>
      <c r="B31" s="23" t="s">
        <v>38</v>
      </c>
      <c r="C31" s="21">
        <v>8229</v>
      </c>
      <c r="D31" s="21">
        <v>16226</v>
      </c>
      <c r="E31" s="20">
        <v>162493</v>
      </c>
      <c r="F31" s="20">
        <v>37875</v>
      </c>
      <c r="G31" s="20">
        <v>64134</v>
      </c>
      <c r="H31" s="20">
        <v>36794</v>
      </c>
      <c r="I31" s="55">
        <f t="shared" si="0"/>
        <v>301296</v>
      </c>
      <c r="J31" s="55">
        <f t="shared" si="1"/>
        <v>36613.92635800219</v>
      </c>
      <c r="K31" s="55">
        <f t="shared" si="2"/>
        <v>18568.716874152593</v>
      </c>
    </row>
    <row r="32" spans="1:11" ht="21.75" customHeight="1">
      <c r="A32" s="41">
        <v>26</v>
      </c>
      <c r="B32" s="23" t="s">
        <v>39</v>
      </c>
      <c r="C32" s="21">
        <v>7218</v>
      </c>
      <c r="D32" s="21">
        <v>14228</v>
      </c>
      <c r="E32" s="20">
        <v>121633</v>
      </c>
      <c r="F32" s="20">
        <v>30587</v>
      </c>
      <c r="G32" s="20">
        <v>89903</v>
      </c>
      <c r="H32" s="20">
        <v>36675</v>
      </c>
      <c r="I32" s="55">
        <f t="shared" si="0"/>
        <v>278798</v>
      </c>
      <c r="J32" s="55">
        <f t="shared" si="1"/>
        <v>38625.380991964535</v>
      </c>
      <c r="K32" s="55">
        <f t="shared" si="2"/>
        <v>19595.02389654203</v>
      </c>
    </row>
    <row r="33" spans="1:11" ht="21.75" customHeight="1">
      <c r="A33" s="41">
        <v>27</v>
      </c>
      <c r="B33" s="37" t="s">
        <v>40</v>
      </c>
      <c r="C33" s="21">
        <v>8052</v>
      </c>
      <c r="D33" s="21">
        <v>17285</v>
      </c>
      <c r="E33" s="20">
        <v>155165</v>
      </c>
      <c r="F33" s="20">
        <v>37684</v>
      </c>
      <c r="G33" s="20">
        <v>76288</v>
      </c>
      <c r="H33" s="20">
        <v>44961</v>
      </c>
      <c r="I33" s="55">
        <f t="shared" si="0"/>
        <v>314098</v>
      </c>
      <c r="J33" s="55">
        <f t="shared" si="1"/>
        <v>39008.69349230005</v>
      </c>
      <c r="K33" s="55">
        <f t="shared" si="2"/>
        <v>18171.709574775818</v>
      </c>
    </row>
    <row r="34" spans="1:11" ht="21.75" customHeight="1">
      <c r="A34" s="41">
        <v>28</v>
      </c>
      <c r="B34" s="25" t="s">
        <v>41</v>
      </c>
      <c r="C34" s="21">
        <v>16549</v>
      </c>
      <c r="D34" s="21">
        <v>33413</v>
      </c>
      <c r="E34" s="20">
        <v>464653</v>
      </c>
      <c r="F34" s="20">
        <v>0</v>
      </c>
      <c r="G34" s="20">
        <v>163282</v>
      </c>
      <c r="H34" s="20">
        <v>101965</v>
      </c>
      <c r="I34" s="55">
        <f t="shared" si="0"/>
        <v>729900</v>
      </c>
      <c r="J34" s="55">
        <f t="shared" si="1"/>
        <v>44105.3840111185</v>
      </c>
      <c r="K34" s="55">
        <f t="shared" si="2"/>
        <v>21844.790949630384</v>
      </c>
    </row>
    <row r="35" spans="1:11" ht="21.75" customHeight="1">
      <c r="A35" s="41">
        <v>29</v>
      </c>
      <c r="B35" s="25" t="s">
        <v>42</v>
      </c>
      <c r="C35" s="21">
        <v>7322</v>
      </c>
      <c r="D35" s="21">
        <v>16354</v>
      </c>
      <c r="E35" s="20">
        <v>176066</v>
      </c>
      <c r="F35" s="20">
        <v>57490</v>
      </c>
      <c r="G35" s="20">
        <v>67850</v>
      </c>
      <c r="H35" s="20">
        <v>32868</v>
      </c>
      <c r="I35" s="55">
        <f t="shared" si="0"/>
        <v>334274</v>
      </c>
      <c r="J35" s="55">
        <f t="shared" si="1"/>
        <v>45653.3733952472</v>
      </c>
      <c r="K35" s="55">
        <f t="shared" si="2"/>
        <v>20439.89238106885</v>
      </c>
    </row>
    <row r="36" spans="1:11" ht="21.75" customHeight="1">
      <c r="A36" s="41">
        <v>30</v>
      </c>
      <c r="B36" s="25" t="s">
        <v>43</v>
      </c>
      <c r="C36" s="21">
        <v>11912</v>
      </c>
      <c r="D36" s="21">
        <v>25600</v>
      </c>
      <c r="E36" s="20">
        <v>248363</v>
      </c>
      <c r="F36" s="20">
        <v>0</v>
      </c>
      <c r="G36" s="20">
        <v>143432</v>
      </c>
      <c r="H36" s="20">
        <v>50303</v>
      </c>
      <c r="I36" s="55">
        <f t="shared" si="0"/>
        <v>442098</v>
      </c>
      <c r="J36" s="55">
        <f t="shared" si="1"/>
        <v>37113.666890530556</v>
      </c>
      <c r="K36" s="55">
        <f t="shared" si="2"/>
        <v>17269.453125</v>
      </c>
    </row>
    <row r="37" spans="1:11" ht="21.75" customHeight="1">
      <c r="A37" s="41">
        <v>31</v>
      </c>
      <c r="B37" s="25" t="s">
        <v>44</v>
      </c>
      <c r="C37" s="21">
        <v>7193</v>
      </c>
      <c r="D37" s="21">
        <v>14073</v>
      </c>
      <c r="E37" s="20">
        <v>165944</v>
      </c>
      <c r="F37" s="20">
        <v>20766</v>
      </c>
      <c r="G37" s="20">
        <v>57450</v>
      </c>
      <c r="H37" s="20">
        <v>28672</v>
      </c>
      <c r="I37" s="55">
        <f t="shared" si="0"/>
        <v>272832</v>
      </c>
      <c r="J37" s="55">
        <f t="shared" si="1"/>
        <v>37930.20992631725</v>
      </c>
      <c r="K37" s="55">
        <f t="shared" si="2"/>
        <v>19386.911106373907</v>
      </c>
    </row>
    <row r="38" spans="1:11" ht="21.75" customHeight="1">
      <c r="A38" s="42">
        <v>32</v>
      </c>
      <c r="B38" s="34" t="s">
        <v>45</v>
      </c>
      <c r="C38" s="27">
        <v>8855</v>
      </c>
      <c r="D38" s="27">
        <v>17993</v>
      </c>
      <c r="E38" s="26">
        <v>181446</v>
      </c>
      <c r="F38" s="26">
        <v>0</v>
      </c>
      <c r="G38" s="26">
        <v>93913</v>
      </c>
      <c r="H38" s="26">
        <v>40151</v>
      </c>
      <c r="I38" s="63">
        <f t="shared" si="0"/>
        <v>315510</v>
      </c>
      <c r="J38" s="57">
        <f t="shared" si="1"/>
        <v>35630.71710897798</v>
      </c>
      <c r="K38" s="57">
        <f t="shared" si="2"/>
        <v>17535.152559328628</v>
      </c>
    </row>
    <row r="39" spans="1:11" s="30" customFormat="1" ht="21.75" customHeight="1">
      <c r="A39" s="50"/>
      <c r="B39" s="51" t="s">
        <v>47</v>
      </c>
      <c r="C39" s="49">
        <f aca="true" t="shared" si="3" ref="C39:H39">SUM(C7:C38)</f>
        <v>436312</v>
      </c>
      <c r="D39" s="49">
        <f t="shared" si="3"/>
        <v>834929</v>
      </c>
      <c r="E39" s="49">
        <f t="shared" si="3"/>
        <v>9362096</v>
      </c>
      <c r="F39" s="49">
        <f t="shared" si="3"/>
        <v>923437</v>
      </c>
      <c r="G39" s="49">
        <f t="shared" si="3"/>
        <v>3983143</v>
      </c>
      <c r="H39" s="49">
        <f t="shared" si="3"/>
        <v>2010880</v>
      </c>
      <c r="I39" s="49">
        <f t="shared" si="0"/>
        <v>16279556</v>
      </c>
      <c r="J39" s="49">
        <f t="shared" si="1"/>
        <v>37311.73105484149</v>
      </c>
      <c r="K39" s="49">
        <f t="shared" si="2"/>
        <v>19498.13217650842</v>
      </c>
    </row>
    <row r="40" spans="1:11" ht="21.75" customHeight="1">
      <c r="A40" s="43">
        <v>33</v>
      </c>
      <c r="B40" s="35" t="s">
        <v>21</v>
      </c>
      <c r="C40" s="29">
        <v>6046</v>
      </c>
      <c r="D40" s="29">
        <v>12509</v>
      </c>
      <c r="E40" s="28">
        <v>144979</v>
      </c>
      <c r="F40" s="20">
        <v>18314</v>
      </c>
      <c r="G40" s="28">
        <v>87365</v>
      </c>
      <c r="H40" s="20">
        <v>48281</v>
      </c>
      <c r="I40" s="55">
        <f t="shared" si="0"/>
        <v>298939</v>
      </c>
      <c r="J40" s="58">
        <f t="shared" si="1"/>
        <v>49444.09526959973</v>
      </c>
      <c r="K40" s="58">
        <f t="shared" si="2"/>
        <v>23897.91350227836</v>
      </c>
    </row>
    <row r="41" spans="1:11" ht="21.75" customHeight="1">
      <c r="A41" s="41">
        <v>34</v>
      </c>
      <c r="B41" s="25" t="s">
        <v>22</v>
      </c>
      <c r="C41" s="21">
        <v>3558</v>
      </c>
      <c r="D41" s="21">
        <v>7029</v>
      </c>
      <c r="E41" s="20">
        <v>81051</v>
      </c>
      <c r="F41" s="20">
        <v>12773</v>
      </c>
      <c r="G41" s="20">
        <v>48745</v>
      </c>
      <c r="H41" s="20">
        <v>19613</v>
      </c>
      <c r="I41" s="55">
        <f t="shared" si="0"/>
        <v>162182</v>
      </c>
      <c r="J41" s="55">
        <f t="shared" si="1"/>
        <v>45582.349634626196</v>
      </c>
      <c r="K41" s="55">
        <f t="shared" si="2"/>
        <v>23073.2678901693</v>
      </c>
    </row>
    <row r="42" spans="1:11" ht="21.75" customHeight="1">
      <c r="A42" s="41">
        <v>35</v>
      </c>
      <c r="B42" s="25" t="s">
        <v>46</v>
      </c>
      <c r="C42" s="21">
        <v>3624</v>
      </c>
      <c r="D42" s="21">
        <v>7001</v>
      </c>
      <c r="E42" s="20">
        <v>63803</v>
      </c>
      <c r="F42" s="20">
        <v>16842</v>
      </c>
      <c r="G42" s="20">
        <v>30003</v>
      </c>
      <c r="H42" s="20">
        <v>14095</v>
      </c>
      <c r="I42" s="55">
        <f t="shared" si="0"/>
        <v>124743</v>
      </c>
      <c r="J42" s="55">
        <f t="shared" si="1"/>
        <v>34421.35761589404</v>
      </c>
      <c r="K42" s="55">
        <f t="shared" si="2"/>
        <v>17817.883159548637</v>
      </c>
    </row>
    <row r="43" spans="1:11" ht="21.75" customHeight="1">
      <c r="A43" s="41">
        <v>36</v>
      </c>
      <c r="B43" s="25" t="s">
        <v>23</v>
      </c>
      <c r="C43" s="21">
        <v>4767</v>
      </c>
      <c r="D43" s="21">
        <v>8713</v>
      </c>
      <c r="E43" s="20">
        <v>63788</v>
      </c>
      <c r="F43" s="20">
        <v>0</v>
      </c>
      <c r="G43" s="20">
        <v>22997</v>
      </c>
      <c r="H43" s="20">
        <v>12501</v>
      </c>
      <c r="I43" s="55">
        <f t="shared" si="0"/>
        <v>99286</v>
      </c>
      <c r="J43" s="55">
        <f t="shared" si="1"/>
        <v>20827.774281518774</v>
      </c>
      <c r="K43" s="55">
        <f t="shared" si="2"/>
        <v>11395.156662458396</v>
      </c>
    </row>
    <row r="44" spans="1:11" ht="21.75" customHeight="1">
      <c r="A44" s="41">
        <v>37</v>
      </c>
      <c r="B44" s="25" t="s">
        <v>24</v>
      </c>
      <c r="C44" s="21">
        <v>4005</v>
      </c>
      <c r="D44" s="21">
        <v>7626</v>
      </c>
      <c r="E44" s="20">
        <v>89213</v>
      </c>
      <c r="F44" s="20">
        <v>15666</v>
      </c>
      <c r="G44" s="20">
        <v>19507</v>
      </c>
      <c r="H44" s="20">
        <v>9213</v>
      </c>
      <c r="I44" s="55">
        <f t="shared" si="0"/>
        <v>133599</v>
      </c>
      <c r="J44" s="55">
        <f t="shared" si="1"/>
        <v>33358.05243445693</v>
      </c>
      <c r="K44" s="55">
        <f t="shared" si="2"/>
        <v>17518.882769472857</v>
      </c>
    </row>
    <row r="45" spans="1:11" ht="21.75" customHeight="1">
      <c r="A45" s="41">
        <v>38</v>
      </c>
      <c r="B45" s="25" t="s">
        <v>25</v>
      </c>
      <c r="C45" s="21">
        <v>2949</v>
      </c>
      <c r="D45" s="21">
        <v>5322</v>
      </c>
      <c r="E45" s="20">
        <v>72948</v>
      </c>
      <c r="F45" s="20">
        <v>14894</v>
      </c>
      <c r="G45" s="20">
        <v>32118</v>
      </c>
      <c r="H45" s="20">
        <v>20290</v>
      </c>
      <c r="I45" s="55">
        <f t="shared" si="0"/>
        <v>140250</v>
      </c>
      <c r="J45" s="55">
        <f t="shared" si="1"/>
        <v>47558.494404883015</v>
      </c>
      <c r="K45" s="55">
        <f t="shared" si="2"/>
        <v>26352.874859075535</v>
      </c>
    </row>
    <row r="46" spans="1:11" ht="21.75" customHeight="1">
      <c r="A46" s="41">
        <v>39</v>
      </c>
      <c r="B46" s="25" t="s">
        <v>26</v>
      </c>
      <c r="C46" s="21">
        <v>7541</v>
      </c>
      <c r="D46" s="21">
        <v>14210</v>
      </c>
      <c r="E46" s="20">
        <v>230859</v>
      </c>
      <c r="F46" s="20">
        <v>47140</v>
      </c>
      <c r="G46" s="20">
        <v>23468</v>
      </c>
      <c r="H46" s="20">
        <v>17455</v>
      </c>
      <c r="I46" s="55">
        <f t="shared" si="0"/>
        <v>318922</v>
      </c>
      <c r="J46" s="55">
        <f t="shared" si="1"/>
        <v>42291.73849622066</v>
      </c>
      <c r="K46" s="55">
        <f t="shared" si="2"/>
        <v>22443.490499648135</v>
      </c>
    </row>
    <row r="47" spans="1:11" ht="21.75" customHeight="1">
      <c r="A47" s="41">
        <v>40</v>
      </c>
      <c r="B47" s="25" t="s">
        <v>27</v>
      </c>
      <c r="C47" s="21">
        <v>1904</v>
      </c>
      <c r="D47" s="21">
        <v>3878</v>
      </c>
      <c r="E47" s="20">
        <v>44589</v>
      </c>
      <c r="F47" s="20">
        <v>4844</v>
      </c>
      <c r="G47" s="20">
        <v>13558</v>
      </c>
      <c r="H47" s="20">
        <v>13600</v>
      </c>
      <c r="I47" s="55">
        <f t="shared" si="0"/>
        <v>76591</v>
      </c>
      <c r="J47" s="55">
        <f t="shared" si="1"/>
        <v>40226.36554621849</v>
      </c>
      <c r="K47" s="55">
        <f t="shared" si="2"/>
        <v>19750.128932439402</v>
      </c>
    </row>
    <row r="48" spans="1:11" ht="21.75" customHeight="1">
      <c r="A48" s="41">
        <v>41</v>
      </c>
      <c r="B48" s="25" t="s">
        <v>28</v>
      </c>
      <c r="C48" s="21">
        <v>4215</v>
      </c>
      <c r="D48" s="21">
        <v>9793</v>
      </c>
      <c r="E48" s="20">
        <v>105946</v>
      </c>
      <c r="F48" s="20">
        <v>19599</v>
      </c>
      <c r="G48" s="20">
        <v>39904</v>
      </c>
      <c r="H48" s="20">
        <v>16410</v>
      </c>
      <c r="I48" s="55">
        <f t="shared" si="0"/>
        <v>181859</v>
      </c>
      <c r="J48" s="55">
        <f t="shared" si="1"/>
        <v>43145.670225385526</v>
      </c>
      <c r="K48" s="55">
        <f t="shared" si="2"/>
        <v>18570.30532012662</v>
      </c>
    </row>
    <row r="49" spans="1:11" ht="21.75" customHeight="1">
      <c r="A49" s="41">
        <v>42</v>
      </c>
      <c r="B49" s="25" t="s">
        <v>29</v>
      </c>
      <c r="C49" s="21">
        <v>1487</v>
      </c>
      <c r="D49" s="21">
        <v>3205</v>
      </c>
      <c r="E49" s="20">
        <v>37188</v>
      </c>
      <c r="F49" s="20">
        <v>7503</v>
      </c>
      <c r="G49" s="20">
        <v>14142</v>
      </c>
      <c r="H49" s="20">
        <v>7353</v>
      </c>
      <c r="I49" s="55">
        <f t="shared" si="0"/>
        <v>66186</v>
      </c>
      <c r="J49" s="55">
        <f t="shared" si="1"/>
        <v>44509.75117686617</v>
      </c>
      <c r="K49" s="55">
        <f t="shared" si="2"/>
        <v>20650.858034321373</v>
      </c>
    </row>
    <row r="50" spans="1:11" ht="21.75" customHeight="1">
      <c r="A50" s="41">
        <v>43</v>
      </c>
      <c r="B50" s="25" t="s">
        <v>30</v>
      </c>
      <c r="C50" s="21">
        <v>4721</v>
      </c>
      <c r="D50" s="21">
        <v>10370</v>
      </c>
      <c r="E50" s="20">
        <v>134542</v>
      </c>
      <c r="F50" s="20">
        <v>19581</v>
      </c>
      <c r="G50" s="20">
        <v>56132</v>
      </c>
      <c r="H50" s="20">
        <v>23921</v>
      </c>
      <c r="I50" s="55">
        <f t="shared" si="0"/>
        <v>234176</v>
      </c>
      <c r="J50" s="55">
        <f t="shared" si="1"/>
        <v>49603.05020122855</v>
      </c>
      <c r="K50" s="55">
        <f t="shared" si="2"/>
        <v>22582.063645130183</v>
      </c>
    </row>
    <row r="51" spans="1:11" ht="21.75" customHeight="1">
      <c r="A51" s="42">
        <v>44</v>
      </c>
      <c r="B51" s="34" t="s">
        <v>31</v>
      </c>
      <c r="C51" s="27">
        <v>3248</v>
      </c>
      <c r="D51" s="27">
        <v>6180</v>
      </c>
      <c r="E51" s="26">
        <v>65974</v>
      </c>
      <c r="F51" s="26">
        <v>4737</v>
      </c>
      <c r="G51" s="26">
        <v>27738</v>
      </c>
      <c r="H51" s="26">
        <v>14861</v>
      </c>
      <c r="I51" s="55">
        <f t="shared" si="0"/>
        <v>113310</v>
      </c>
      <c r="J51" s="57">
        <f t="shared" si="1"/>
        <v>34886.08374384236</v>
      </c>
      <c r="K51" s="57">
        <f t="shared" si="2"/>
        <v>18334.95145631068</v>
      </c>
    </row>
    <row r="52" spans="1:11" s="30" customFormat="1" ht="21.75" customHeight="1">
      <c r="A52" s="50"/>
      <c r="B52" s="60" t="s">
        <v>1</v>
      </c>
      <c r="C52" s="49">
        <f aca="true" t="shared" si="4" ref="C52:H52">SUM(C40:C51)</f>
        <v>48065</v>
      </c>
      <c r="D52" s="49">
        <f t="shared" si="4"/>
        <v>95836</v>
      </c>
      <c r="E52" s="49">
        <f t="shared" si="4"/>
        <v>1134880</v>
      </c>
      <c r="F52" s="49">
        <f t="shared" si="4"/>
        <v>181893</v>
      </c>
      <c r="G52" s="49">
        <f t="shared" si="4"/>
        <v>415677</v>
      </c>
      <c r="H52" s="49">
        <f t="shared" si="4"/>
        <v>217593</v>
      </c>
      <c r="I52" s="49">
        <f t="shared" si="0"/>
        <v>1950043</v>
      </c>
      <c r="J52" s="49">
        <f t="shared" si="1"/>
        <v>40570.95599708728</v>
      </c>
      <c r="K52" s="49">
        <f t="shared" si="2"/>
        <v>20347.70858550023</v>
      </c>
    </row>
    <row r="53" spans="1:11" s="30" customFormat="1" ht="21.75" customHeight="1">
      <c r="A53" s="61"/>
      <c r="B53" s="62" t="s">
        <v>61</v>
      </c>
      <c r="C53" s="59">
        <f aca="true" t="shared" si="5" ref="C53:H53">SUM(C52+C39)</f>
        <v>484377</v>
      </c>
      <c r="D53" s="59">
        <f t="shared" si="5"/>
        <v>930765</v>
      </c>
      <c r="E53" s="59">
        <f t="shared" si="5"/>
        <v>10496976</v>
      </c>
      <c r="F53" s="59">
        <f t="shared" si="5"/>
        <v>1105330</v>
      </c>
      <c r="G53" s="59">
        <f t="shared" si="5"/>
        <v>4398820</v>
      </c>
      <c r="H53" s="59">
        <f t="shared" si="5"/>
        <v>2228473</v>
      </c>
      <c r="I53" s="59">
        <f t="shared" si="0"/>
        <v>18229599</v>
      </c>
      <c r="J53" s="59">
        <f t="shared" si="1"/>
        <v>37635.14576455943</v>
      </c>
      <c r="K53" s="59">
        <f t="shared" si="2"/>
        <v>19585.608612270553</v>
      </c>
    </row>
    <row r="54" ht="17.25" customHeight="1">
      <c r="A54" s="2"/>
    </row>
    <row r="55" ht="17.25" customHeight="1"/>
  </sheetData>
  <sheetProtection/>
  <mergeCells count="12">
    <mergeCell ref="J3:J6"/>
    <mergeCell ref="K3:K6"/>
    <mergeCell ref="F4:F6"/>
    <mergeCell ref="G4:G6"/>
    <mergeCell ref="H4:H6"/>
    <mergeCell ref="A3:A6"/>
    <mergeCell ref="C3:D3"/>
    <mergeCell ref="E3:H3"/>
    <mergeCell ref="C4:C6"/>
    <mergeCell ref="D4:D6"/>
    <mergeCell ref="E4:E6"/>
    <mergeCell ref="B3:B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view="pageBreakPreview" zoomScale="75" zoomScaleSheetLayoutView="75" zoomScalePageLayoutView="0" workbookViewId="0" topLeftCell="A1">
      <pane xSplit="2" ySplit="6" topLeftCell="C7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7" sqref="B7"/>
    </sheetView>
  </sheetViews>
  <sheetFormatPr defaultColWidth="9.00390625" defaultRowHeight="13.5"/>
  <cols>
    <col min="1" max="1" width="4.625" style="1" customWidth="1"/>
    <col min="2" max="2" width="11.625" style="36" customWidth="1"/>
    <col min="3" max="11" width="12.625" style="1" customWidth="1"/>
    <col min="12" max="16384" width="9.00390625" style="1" customWidth="1"/>
  </cols>
  <sheetData>
    <row r="1" spans="1:11" ht="23.25" customHeight="1">
      <c r="A1" s="6"/>
      <c r="B1" s="48"/>
      <c r="C1" s="10"/>
      <c r="D1" s="10"/>
      <c r="E1" s="10"/>
      <c r="F1" s="10"/>
      <c r="G1" s="10"/>
      <c r="H1" s="10"/>
      <c r="I1" s="10"/>
      <c r="J1" s="10"/>
      <c r="K1" s="10"/>
    </row>
    <row r="2" spans="1:11" ht="23.25" customHeight="1">
      <c r="A2" s="14" t="s">
        <v>63</v>
      </c>
      <c r="B2" s="48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>
      <c r="A3" s="79" t="s">
        <v>48</v>
      </c>
      <c r="B3" s="88" t="s">
        <v>49</v>
      </c>
      <c r="C3" s="82" t="s">
        <v>50</v>
      </c>
      <c r="D3" s="83"/>
      <c r="E3" s="82" t="s">
        <v>51</v>
      </c>
      <c r="F3" s="94"/>
      <c r="G3" s="94"/>
      <c r="H3" s="94"/>
      <c r="I3" s="15"/>
      <c r="J3" s="91" t="s">
        <v>52</v>
      </c>
      <c r="K3" s="91" t="s">
        <v>53</v>
      </c>
    </row>
    <row r="4" spans="1:11" ht="17.25" customHeight="1">
      <c r="A4" s="80"/>
      <c r="B4" s="89"/>
      <c r="C4" s="84" t="s">
        <v>54</v>
      </c>
      <c r="D4" s="87" t="s">
        <v>55</v>
      </c>
      <c r="E4" s="91" t="s">
        <v>56</v>
      </c>
      <c r="F4" s="91" t="s">
        <v>57</v>
      </c>
      <c r="G4" s="91" t="s">
        <v>58</v>
      </c>
      <c r="H4" s="91" t="s">
        <v>0</v>
      </c>
      <c r="I4" s="16" t="s">
        <v>59</v>
      </c>
      <c r="J4" s="92"/>
      <c r="K4" s="92"/>
    </row>
    <row r="5" spans="1:11" ht="17.25" customHeight="1">
      <c r="A5" s="80"/>
      <c r="B5" s="89"/>
      <c r="C5" s="85"/>
      <c r="D5" s="87"/>
      <c r="E5" s="92"/>
      <c r="F5" s="92"/>
      <c r="G5" s="92"/>
      <c r="H5" s="92"/>
      <c r="I5" s="16" t="s">
        <v>60</v>
      </c>
      <c r="J5" s="92"/>
      <c r="K5" s="92"/>
    </row>
    <row r="6" spans="1:11" ht="17.25" customHeight="1">
      <c r="A6" s="81"/>
      <c r="B6" s="90"/>
      <c r="C6" s="86"/>
      <c r="D6" s="87"/>
      <c r="E6" s="93"/>
      <c r="F6" s="93"/>
      <c r="G6" s="93"/>
      <c r="H6" s="93"/>
      <c r="I6" s="17"/>
      <c r="J6" s="93"/>
      <c r="K6" s="93"/>
    </row>
    <row r="7" spans="1:11" ht="21.75" customHeight="1">
      <c r="A7" s="40">
        <v>1</v>
      </c>
      <c r="B7" s="33" t="s">
        <v>3</v>
      </c>
      <c r="C7" s="19">
        <v>22526</v>
      </c>
      <c r="D7" s="19">
        <v>28805</v>
      </c>
      <c r="E7" s="18">
        <v>355817</v>
      </c>
      <c r="F7" s="18">
        <v>7551</v>
      </c>
      <c r="G7" s="18">
        <v>223664</v>
      </c>
      <c r="H7" s="18">
        <v>99395</v>
      </c>
      <c r="I7" s="53">
        <f>SUM(E7:H7)</f>
        <v>686427</v>
      </c>
      <c r="J7" s="53">
        <f>SUM(I7*1000/C7)</f>
        <v>30472.653822249846</v>
      </c>
      <c r="K7" s="53">
        <f>SUM(I7*1000/D7)</f>
        <v>23830.133657351154</v>
      </c>
    </row>
    <row r="8" spans="1:11" ht="21.75" customHeight="1">
      <c r="A8" s="41">
        <v>2</v>
      </c>
      <c r="B8" s="25" t="s">
        <v>4</v>
      </c>
      <c r="C8" s="21">
        <v>12947</v>
      </c>
      <c r="D8" s="21">
        <v>16162</v>
      </c>
      <c r="E8" s="20">
        <v>204604</v>
      </c>
      <c r="F8" s="20">
        <v>33225</v>
      </c>
      <c r="G8" s="20">
        <v>70913</v>
      </c>
      <c r="H8" s="20">
        <v>45061</v>
      </c>
      <c r="I8" s="55">
        <f>SUM(E8:H8)</f>
        <v>353803</v>
      </c>
      <c r="J8" s="55">
        <f aca="true" t="shared" si="0" ref="J8:J51">SUM(I8*1000/C8)</f>
        <v>27327.02556576813</v>
      </c>
      <c r="K8" s="55">
        <f aca="true" t="shared" si="1" ref="K8:K51">SUM(I8*1000/D8)</f>
        <v>21891.040712783073</v>
      </c>
    </row>
    <row r="9" spans="1:11" ht="21.75" customHeight="1">
      <c r="A9" s="41">
        <v>3</v>
      </c>
      <c r="B9" s="25" t="s">
        <v>5</v>
      </c>
      <c r="C9" s="21">
        <v>12786</v>
      </c>
      <c r="D9" s="21">
        <v>16374</v>
      </c>
      <c r="E9" s="20">
        <v>220675</v>
      </c>
      <c r="F9" s="20">
        <v>24551</v>
      </c>
      <c r="G9" s="20">
        <v>100952</v>
      </c>
      <c r="H9" s="20">
        <v>52418</v>
      </c>
      <c r="I9" s="55">
        <f aca="true" t="shared" si="2" ref="I9:I51">SUM(E9:H9)</f>
        <v>398596</v>
      </c>
      <c r="J9" s="55">
        <f t="shared" si="0"/>
        <v>31174.409510402</v>
      </c>
      <c r="K9" s="55">
        <f t="shared" si="1"/>
        <v>24343.22706730182</v>
      </c>
    </row>
    <row r="10" spans="1:11" ht="21.75" customHeight="1">
      <c r="A10" s="41">
        <v>4</v>
      </c>
      <c r="B10" s="25" t="s">
        <v>6</v>
      </c>
      <c r="C10" s="21">
        <v>14362</v>
      </c>
      <c r="D10" s="21">
        <v>19237</v>
      </c>
      <c r="E10" s="20">
        <v>204018</v>
      </c>
      <c r="F10" s="20">
        <v>0</v>
      </c>
      <c r="G10" s="20">
        <v>196789</v>
      </c>
      <c r="H10" s="20">
        <v>0</v>
      </c>
      <c r="I10" s="55">
        <f t="shared" si="2"/>
        <v>400807</v>
      </c>
      <c r="J10" s="55">
        <f t="shared" si="0"/>
        <v>27907.464141484474</v>
      </c>
      <c r="K10" s="55">
        <f t="shared" si="1"/>
        <v>20835.21339086136</v>
      </c>
    </row>
    <row r="11" spans="1:11" ht="21.75" customHeight="1">
      <c r="A11" s="41">
        <v>5</v>
      </c>
      <c r="B11" s="25" t="s">
        <v>7</v>
      </c>
      <c r="C11" s="21">
        <v>7727</v>
      </c>
      <c r="D11" s="21">
        <v>10350</v>
      </c>
      <c r="E11" s="20">
        <v>93205</v>
      </c>
      <c r="F11" s="20">
        <v>20165</v>
      </c>
      <c r="G11" s="20">
        <v>90469</v>
      </c>
      <c r="H11" s="20">
        <v>33230</v>
      </c>
      <c r="I11" s="55">
        <f t="shared" si="2"/>
        <v>237069</v>
      </c>
      <c r="J11" s="55">
        <f t="shared" si="0"/>
        <v>30680.600491782065</v>
      </c>
      <c r="K11" s="55">
        <f t="shared" si="1"/>
        <v>22905.217391304348</v>
      </c>
    </row>
    <row r="12" spans="1:11" ht="21.75" customHeight="1">
      <c r="A12" s="41">
        <v>6</v>
      </c>
      <c r="B12" s="25" t="s">
        <v>8</v>
      </c>
      <c r="C12" s="21">
        <v>5243</v>
      </c>
      <c r="D12" s="21">
        <v>7254</v>
      </c>
      <c r="E12" s="20">
        <v>101152</v>
      </c>
      <c r="F12" s="20">
        <v>10555</v>
      </c>
      <c r="G12" s="20">
        <v>58353</v>
      </c>
      <c r="H12" s="20">
        <v>27611</v>
      </c>
      <c r="I12" s="55">
        <f t="shared" si="2"/>
        <v>197671</v>
      </c>
      <c r="J12" s="55">
        <f t="shared" si="0"/>
        <v>37701.888231928286</v>
      </c>
      <c r="K12" s="55">
        <f t="shared" si="1"/>
        <v>27249.931072511718</v>
      </c>
    </row>
    <row r="13" spans="1:11" ht="21.75" customHeight="1">
      <c r="A13" s="41">
        <v>7</v>
      </c>
      <c r="B13" s="25" t="s">
        <v>32</v>
      </c>
      <c r="C13" s="21">
        <v>6031</v>
      </c>
      <c r="D13" s="21">
        <v>7778</v>
      </c>
      <c r="E13" s="20">
        <v>84610</v>
      </c>
      <c r="F13" s="20">
        <v>0</v>
      </c>
      <c r="G13" s="20">
        <v>77252</v>
      </c>
      <c r="H13" s="20">
        <v>0</v>
      </c>
      <c r="I13" s="55">
        <f t="shared" si="2"/>
        <v>161862</v>
      </c>
      <c r="J13" s="55">
        <f t="shared" si="0"/>
        <v>26838.33526778312</v>
      </c>
      <c r="K13" s="55">
        <f t="shared" si="1"/>
        <v>20810.233993314476</v>
      </c>
    </row>
    <row r="14" spans="1:11" ht="21.75" customHeight="1">
      <c r="A14" s="41">
        <v>8</v>
      </c>
      <c r="B14" s="25" t="s">
        <v>9</v>
      </c>
      <c r="C14" s="21">
        <v>4795</v>
      </c>
      <c r="D14" s="21">
        <v>6501</v>
      </c>
      <c r="E14" s="20">
        <v>77759</v>
      </c>
      <c r="F14" s="20">
        <v>17909</v>
      </c>
      <c r="G14" s="20">
        <v>40434</v>
      </c>
      <c r="H14" s="20">
        <v>19029</v>
      </c>
      <c r="I14" s="55">
        <f t="shared" si="2"/>
        <v>155131</v>
      </c>
      <c r="J14" s="55">
        <f t="shared" si="0"/>
        <v>32352.659019812305</v>
      </c>
      <c r="K14" s="55">
        <f t="shared" si="1"/>
        <v>23862.636517458854</v>
      </c>
    </row>
    <row r="15" spans="1:11" ht="21.75" customHeight="1">
      <c r="A15" s="41">
        <v>9</v>
      </c>
      <c r="B15" s="25" t="s">
        <v>33</v>
      </c>
      <c r="C15" s="21">
        <v>6373</v>
      </c>
      <c r="D15" s="21">
        <v>8656</v>
      </c>
      <c r="E15" s="20">
        <v>82239</v>
      </c>
      <c r="F15" s="20">
        <v>16841</v>
      </c>
      <c r="G15" s="20">
        <v>57484</v>
      </c>
      <c r="H15" s="20">
        <v>27783</v>
      </c>
      <c r="I15" s="55">
        <f t="shared" si="2"/>
        <v>184347</v>
      </c>
      <c r="J15" s="55">
        <f t="shared" si="0"/>
        <v>28926.251372979757</v>
      </c>
      <c r="K15" s="55">
        <f t="shared" si="1"/>
        <v>21297.019408502772</v>
      </c>
    </row>
    <row r="16" spans="1:11" ht="21.75" customHeight="1">
      <c r="A16" s="41">
        <v>10</v>
      </c>
      <c r="B16" s="25" t="s">
        <v>10</v>
      </c>
      <c r="C16" s="21">
        <v>4668</v>
      </c>
      <c r="D16" s="21">
        <v>6127</v>
      </c>
      <c r="E16" s="20">
        <v>42604</v>
      </c>
      <c r="F16" s="20">
        <v>6215</v>
      </c>
      <c r="G16" s="20">
        <v>39042</v>
      </c>
      <c r="H16" s="20">
        <v>17525</v>
      </c>
      <c r="I16" s="55">
        <f t="shared" si="2"/>
        <v>105386</v>
      </c>
      <c r="J16" s="55">
        <f t="shared" si="0"/>
        <v>22576.263924592975</v>
      </c>
      <c r="K16" s="55">
        <f t="shared" si="1"/>
        <v>17200.261139219845</v>
      </c>
    </row>
    <row r="17" spans="1:11" ht="21.75" customHeight="1">
      <c r="A17" s="41">
        <v>11</v>
      </c>
      <c r="B17" s="25" t="s">
        <v>11</v>
      </c>
      <c r="C17" s="21">
        <v>2554</v>
      </c>
      <c r="D17" s="21">
        <v>3309</v>
      </c>
      <c r="E17" s="20">
        <v>41842</v>
      </c>
      <c r="F17" s="20">
        <v>10032</v>
      </c>
      <c r="G17" s="20">
        <v>27662</v>
      </c>
      <c r="H17" s="20">
        <v>11528</v>
      </c>
      <c r="I17" s="55">
        <f t="shared" si="2"/>
        <v>91064</v>
      </c>
      <c r="J17" s="55">
        <f t="shared" si="0"/>
        <v>35655.44244322631</v>
      </c>
      <c r="K17" s="55">
        <f t="shared" si="1"/>
        <v>27520.09670595346</v>
      </c>
    </row>
    <row r="18" spans="1:11" ht="21.75" customHeight="1">
      <c r="A18" s="41">
        <v>12</v>
      </c>
      <c r="B18" s="25" t="s">
        <v>12</v>
      </c>
      <c r="C18" s="21">
        <v>4214</v>
      </c>
      <c r="D18" s="21">
        <v>5434</v>
      </c>
      <c r="E18" s="20">
        <v>62629</v>
      </c>
      <c r="F18" s="20">
        <v>9052</v>
      </c>
      <c r="G18" s="20">
        <v>44276</v>
      </c>
      <c r="H18" s="20">
        <v>20204</v>
      </c>
      <c r="I18" s="55">
        <f t="shared" si="2"/>
        <v>136161</v>
      </c>
      <c r="J18" s="55">
        <f t="shared" si="0"/>
        <v>32311.580446131942</v>
      </c>
      <c r="K18" s="55">
        <f t="shared" si="1"/>
        <v>25057.23224144277</v>
      </c>
    </row>
    <row r="19" spans="1:11" ht="21.75" customHeight="1">
      <c r="A19" s="41">
        <v>13</v>
      </c>
      <c r="B19" s="25" t="s">
        <v>13</v>
      </c>
      <c r="C19" s="21">
        <v>7592</v>
      </c>
      <c r="D19" s="21">
        <v>10056</v>
      </c>
      <c r="E19" s="20">
        <v>143707</v>
      </c>
      <c r="F19" s="20">
        <v>0</v>
      </c>
      <c r="G19" s="20">
        <v>99871</v>
      </c>
      <c r="H19" s="20">
        <v>0</v>
      </c>
      <c r="I19" s="55">
        <f t="shared" si="2"/>
        <v>243578</v>
      </c>
      <c r="J19" s="55">
        <f t="shared" si="0"/>
        <v>32083.508956796628</v>
      </c>
      <c r="K19" s="55">
        <f t="shared" si="1"/>
        <v>24222.155926809864</v>
      </c>
    </row>
    <row r="20" spans="1:11" ht="21.75" customHeight="1">
      <c r="A20" s="41">
        <v>14</v>
      </c>
      <c r="B20" s="25" t="s">
        <v>14</v>
      </c>
      <c r="C20" s="21">
        <v>9413</v>
      </c>
      <c r="D20" s="21">
        <v>11849</v>
      </c>
      <c r="E20" s="20">
        <v>132922</v>
      </c>
      <c r="F20" s="20">
        <v>0</v>
      </c>
      <c r="G20" s="20">
        <v>82560</v>
      </c>
      <c r="H20" s="20">
        <v>48549</v>
      </c>
      <c r="I20" s="55">
        <f t="shared" si="2"/>
        <v>264031</v>
      </c>
      <c r="J20" s="55">
        <f t="shared" si="0"/>
        <v>28049.61223839371</v>
      </c>
      <c r="K20" s="55">
        <f t="shared" si="1"/>
        <v>22282.977466452867</v>
      </c>
    </row>
    <row r="21" spans="1:11" ht="21.75" customHeight="1">
      <c r="A21" s="41">
        <v>15</v>
      </c>
      <c r="B21" s="25" t="s">
        <v>15</v>
      </c>
      <c r="C21" s="21">
        <v>6015</v>
      </c>
      <c r="D21" s="21">
        <v>7730</v>
      </c>
      <c r="E21" s="20">
        <v>75867</v>
      </c>
      <c r="F21" s="20">
        <v>0</v>
      </c>
      <c r="G21" s="20">
        <v>105036</v>
      </c>
      <c r="H21" s="20">
        <v>0</v>
      </c>
      <c r="I21" s="55">
        <f t="shared" si="2"/>
        <v>180903</v>
      </c>
      <c r="J21" s="55">
        <f t="shared" si="0"/>
        <v>30075.311720698253</v>
      </c>
      <c r="K21" s="55">
        <f t="shared" si="1"/>
        <v>23402.716688227683</v>
      </c>
    </row>
    <row r="22" spans="1:11" ht="21.75" customHeight="1">
      <c r="A22" s="41">
        <v>16</v>
      </c>
      <c r="B22" s="25" t="s">
        <v>16</v>
      </c>
      <c r="C22" s="21">
        <v>14378</v>
      </c>
      <c r="D22" s="21">
        <v>18764</v>
      </c>
      <c r="E22" s="20">
        <v>165923</v>
      </c>
      <c r="F22" s="20">
        <v>40684</v>
      </c>
      <c r="G22" s="20">
        <v>131401</v>
      </c>
      <c r="H22" s="20">
        <v>37231</v>
      </c>
      <c r="I22" s="55">
        <f t="shared" si="2"/>
        <v>375239</v>
      </c>
      <c r="J22" s="55">
        <f t="shared" si="0"/>
        <v>26098.136041174017</v>
      </c>
      <c r="K22" s="55">
        <f t="shared" si="1"/>
        <v>19997.814964826262</v>
      </c>
    </row>
    <row r="23" spans="1:11" ht="21.75" customHeight="1">
      <c r="A23" s="41">
        <v>17</v>
      </c>
      <c r="B23" s="25" t="s">
        <v>17</v>
      </c>
      <c r="C23" s="21">
        <v>11034</v>
      </c>
      <c r="D23" s="21">
        <v>14208</v>
      </c>
      <c r="E23" s="20">
        <v>131236</v>
      </c>
      <c r="F23" s="20">
        <v>0</v>
      </c>
      <c r="G23" s="20">
        <v>123118</v>
      </c>
      <c r="H23" s="20">
        <v>0</v>
      </c>
      <c r="I23" s="55">
        <f t="shared" si="2"/>
        <v>254354</v>
      </c>
      <c r="J23" s="55">
        <f t="shared" si="0"/>
        <v>23051.839767989848</v>
      </c>
      <c r="K23" s="55">
        <f t="shared" si="1"/>
        <v>17902.167792792792</v>
      </c>
    </row>
    <row r="24" spans="1:11" ht="21.75" customHeight="1">
      <c r="A24" s="41">
        <v>18</v>
      </c>
      <c r="B24" s="25" t="s">
        <v>18</v>
      </c>
      <c r="C24" s="21">
        <v>7083</v>
      </c>
      <c r="D24" s="21">
        <v>9368</v>
      </c>
      <c r="E24" s="20">
        <v>94703</v>
      </c>
      <c r="F24" s="20">
        <v>17461</v>
      </c>
      <c r="G24" s="20">
        <v>57590</v>
      </c>
      <c r="H24" s="20">
        <v>30589</v>
      </c>
      <c r="I24" s="55">
        <f t="shared" si="2"/>
        <v>200343</v>
      </c>
      <c r="J24" s="55">
        <f t="shared" si="0"/>
        <v>28285.0487081745</v>
      </c>
      <c r="K24" s="55">
        <f t="shared" si="1"/>
        <v>21385.888129803585</v>
      </c>
    </row>
    <row r="25" spans="1:11" ht="21.75" customHeight="1">
      <c r="A25" s="41">
        <v>19</v>
      </c>
      <c r="B25" s="25" t="s">
        <v>19</v>
      </c>
      <c r="C25" s="21">
        <v>3470</v>
      </c>
      <c r="D25" s="21">
        <v>4672</v>
      </c>
      <c r="E25" s="20">
        <v>33526</v>
      </c>
      <c r="F25" s="20">
        <v>6465</v>
      </c>
      <c r="G25" s="20">
        <v>30549</v>
      </c>
      <c r="H25" s="20">
        <v>11886</v>
      </c>
      <c r="I25" s="55">
        <f t="shared" si="2"/>
        <v>82426</v>
      </c>
      <c r="J25" s="55">
        <f t="shared" si="0"/>
        <v>23753.890489913545</v>
      </c>
      <c r="K25" s="55">
        <f t="shared" si="1"/>
        <v>17642.551369863013</v>
      </c>
    </row>
    <row r="26" spans="1:11" ht="21.75" customHeight="1">
      <c r="A26" s="41">
        <v>20</v>
      </c>
      <c r="B26" s="25" t="s">
        <v>20</v>
      </c>
      <c r="C26" s="21">
        <v>4064</v>
      </c>
      <c r="D26" s="21">
        <v>5320</v>
      </c>
      <c r="E26" s="20">
        <v>53860</v>
      </c>
      <c r="F26" s="20">
        <v>0</v>
      </c>
      <c r="G26" s="20">
        <v>46421</v>
      </c>
      <c r="H26" s="20">
        <v>23109</v>
      </c>
      <c r="I26" s="55">
        <f t="shared" si="2"/>
        <v>123390</v>
      </c>
      <c r="J26" s="55">
        <f t="shared" si="0"/>
        <v>30361.712598425198</v>
      </c>
      <c r="K26" s="55">
        <f t="shared" si="1"/>
        <v>23193.60902255639</v>
      </c>
    </row>
    <row r="27" spans="1:11" ht="21.75" customHeight="1">
      <c r="A27" s="41">
        <v>21</v>
      </c>
      <c r="B27" s="25" t="s">
        <v>34</v>
      </c>
      <c r="C27" s="21">
        <v>4485</v>
      </c>
      <c r="D27" s="21">
        <v>5911</v>
      </c>
      <c r="E27" s="20">
        <v>43449</v>
      </c>
      <c r="F27" s="20">
        <v>7203</v>
      </c>
      <c r="G27" s="20">
        <v>22852</v>
      </c>
      <c r="H27" s="20">
        <v>15277</v>
      </c>
      <c r="I27" s="55">
        <f t="shared" si="2"/>
        <v>88781</v>
      </c>
      <c r="J27" s="55">
        <f aca="true" t="shared" si="3" ref="J27:J32">SUM(I27*1000/C27)</f>
        <v>19795.094760312153</v>
      </c>
      <c r="K27" s="55">
        <f aca="true" t="shared" si="4" ref="K27:K32">SUM(I27*1000/D27)</f>
        <v>15019.62442903062</v>
      </c>
    </row>
    <row r="28" spans="1:11" ht="21.75" customHeight="1">
      <c r="A28" s="41">
        <v>22</v>
      </c>
      <c r="B28" s="23" t="s">
        <v>35</v>
      </c>
      <c r="C28" s="21">
        <v>4411</v>
      </c>
      <c r="D28" s="21">
        <v>5849</v>
      </c>
      <c r="E28" s="20">
        <v>66044</v>
      </c>
      <c r="F28" s="20">
        <v>0</v>
      </c>
      <c r="G28" s="20">
        <v>57902</v>
      </c>
      <c r="H28" s="20">
        <v>0</v>
      </c>
      <c r="I28" s="55">
        <f t="shared" si="2"/>
        <v>123946</v>
      </c>
      <c r="J28" s="55">
        <f t="shared" si="3"/>
        <v>28099.297211516663</v>
      </c>
      <c r="K28" s="55">
        <f t="shared" si="4"/>
        <v>21190.97281586596</v>
      </c>
    </row>
    <row r="29" spans="1:11" ht="21.75" customHeight="1">
      <c r="A29" s="41">
        <v>23</v>
      </c>
      <c r="B29" s="23" t="s">
        <v>36</v>
      </c>
      <c r="C29" s="21">
        <v>11066</v>
      </c>
      <c r="D29" s="21">
        <v>15073</v>
      </c>
      <c r="E29" s="20">
        <v>183857</v>
      </c>
      <c r="F29" s="20">
        <v>0</v>
      </c>
      <c r="G29" s="20">
        <v>154327</v>
      </c>
      <c r="H29" s="20">
        <v>0</v>
      </c>
      <c r="I29" s="55">
        <f t="shared" si="2"/>
        <v>338184</v>
      </c>
      <c r="J29" s="55">
        <f t="shared" si="3"/>
        <v>30560.636182902585</v>
      </c>
      <c r="K29" s="55">
        <f t="shared" si="4"/>
        <v>22436.409473893716</v>
      </c>
    </row>
    <row r="30" spans="1:11" ht="21.75" customHeight="1">
      <c r="A30" s="41">
        <v>24</v>
      </c>
      <c r="B30" s="23" t="s">
        <v>37</v>
      </c>
      <c r="C30" s="21">
        <v>6519</v>
      </c>
      <c r="D30" s="21">
        <v>9295</v>
      </c>
      <c r="E30" s="20">
        <v>99005</v>
      </c>
      <c r="F30" s="20">
        <v>19696</v>
      </c>
      <c r="G30" s="20">
        <v>48467</v>
      </c>
      <c r="H30" s="20">
        <v>26383</v>
      </c>
      <c r="I30" s="55">
        <f t="shared" si="2"/>
        <v>193551</v>
      </c>
      <c r="J30" s="55">
        <f t="shared" si="3"/>
        <v>29690.289921767144</v>
      </c>
      <c r="K30" s="55">
        <f t="shared" si="4"/>
        <v>20823.13071543841</v>
      </c>
    </row>
    <row r="31" spans="1:11" ht="21.75" customHeight="1">
      <c r="A31" s="41">
        <v>25</v>
      </c>
      <c r="B31" s="23" t="s">
        <v>38</v>
      </c>
      <c r="C31" s="21">
        <v>4911</v>
      </c>
      <c r="D31" s="21">
        <v>6596</v>
      </c>
      <c r="E31" s="20">
        <v>53072</v>
      </c>
      <c r="F31" s="20">
        <v>9953</v>
      </c>
      <c r="G31" s="20">
        <v>52850</v>
      </c>
      <c r="H31" s="20">
        <v>21533</v>
      </c>
      <c r="I31" s="55">
        <f t="shared" si="2"/>
        <v>137408</v>
      </c>
      <c r="J31" s="55">
        <f t="shared" si="3"/>
        <v>27979.637548360824</v>
      </c>
      <c r="K31" s="55">
        <f t="shared" si="4"/>
        <v>20832.019405700423</v>
      </c>
    </row>
    <row r="32" spans="1:11" ht="21.75" customHeight="1">
      <c r="A32" s="41">
        <v>26</v>
      </c>
      <c r="B32" s="23" t="s">
        <v>39</v>
      </c>
      <c r="C32" s="21">
        <v>4084</v>
      </c>
      <c r="D32" s="21">
        <v>5474</v>
      </c>
      <c r="E32" s="20">
        <v>40257</v>
      </c>
      <c r="F32" s="20">
        <v>9911</v>
      </c>
      <c r="G32" s="20">
        <v>38692</v>
      </c>
      <c r="H32" s="20">
        <v>17755</v>
      </c>
      <c r="I32" s="55">
        <f t="shared" si="2"/>
        <v>106615</v>
      </c>
      <c r="J32" s="55">
        <f t="shared" si="3"/>
        <v>26105.53379040157</v>
      </c>
      <c r="K32" s="55">
        <f t="shared" si="4"/>
        <v>19476.616733649982</v>
      </c>
    </row>
    <row r="33" spans="1:11" ht="21.75" customHeight="1">
      <c r="A33" s="41">
        <v>27</v>
      </c>
      <c r="B33" s="37" t="s">
        <v>40</v>
      </c>
      <c r="C33" s="21">
        <v>5180</v>
      </c>
      <c r="D33" s="21">
        <v>7188</v>
      </c>
      <c r="E33" s="20">
        <v>110201</v>
      </c>
      <c r="F33" s="20">
        <v>12332</v>
      </c>
      <c r="G33" s="20">
        <v>55835</v>
      </c>
      <c r="H33" s="20">
        <v>18187</v>
      </c>
      <c r="I33" s="55">
        <f t="shared" si="2"/>
        <v>196555</v>
      </c>
      <c r="J33" s="55">
        <f t="shared" si="0"/>
        <v>37944.980694980695</v>
      </c>
      <c r="K33" s="55">
        <f t="shared" si="1"/>
        <v>27344.880356149137</v>
      </c>
    </row>
    <row r="34" spans="1:11" ht="21.75" customHeight="1">
      <c r="A34" s="41">
        <v>28</v>
      </c>
      <c r="B34" s="25" t="s">
        <v>41</v>
      </c>
      <c r="C34" s="21">
        <v>9722</v>
      </c>
      <c r="D34" s="21">
        <v>13052</v>
      </c>
      <c r="E34" s="20">
        <v>160465</v>
      </c>
      <c r="F34" s="20">
        <v>0</v>
      </c>
      <c r="G34" s="20">
        <v>146845</v>
      </c>
      <c r="H34" s="20">
        <v>0</v>
      </c>
      <c r="I34" s="55">
        <f t="shared" si="2"/>
        <v>307310</v>
      </c>
      <c r="J34" s="55">
        <f t="shared" si="0"/>
        <v>31609.751080024686</v>
      </c>
      <c r="K34" s="55">
        <f t="shared" si="1"/>
        <v>23545.050566962916</v>
      </c>
    </row>
    <row r="35" spans="1:11" ht="21.75" customHeight="1">
      <c r="A35" s="41">
        <v>29</v>
      </c>
      <c r="B35" s="25" t="s">
        <v>42</v>
      </c>
      <c r="C35" s="21">
        <v>4753</v>
      </c>
      <c r="D35" s="21">
        <v>6957</v>
      </c>
      <c r="E35" s="20">
        <v>85967</v>
      </c>
      <c r="F35" s="20">
        <v>10638</v>
      </c>
      <c r="G35" s="20">
        <v>53440</v>
      </c>
      <c r="H35" s="20">
        <v>11869</v>
      </c>
      <c r="I35" s="55">
        <f t="shared" si="2"/>
        <v>161914</v>
      </c>
      <c r="J35" s="55">
        <f t="shared" si="0"/>
        <v>34065.642751946136</v>
      </c>
      <c r="K35" s="55">
        <f t="shared" si="1"/>
        <v>23273.537444300706</v>
      </c>
    </row>
    <row r="36" spans="1:11" ht="21.75" customHeight="1">
      <c r="A36" s="41">
        <v>30</v>
      </c>
      <c r="B36" s="25" t="s">
        <v>43</v>
      </c>
      <c r="C36" s="21">
        <v>6977</v>
      </c>
      <c r="D36" s="21">
        <v>10210</v>
      </c>
      <c r="E36" s="20">
        <v>152149</v>
      </c>
      <c r="F36" s="20">
        <v>0</v>
      </c>
      <c r="G36" s="20">
        <v>102772</v>
      </c>
      <c r="H36" s="20">
        <v>0</v>
      </c>
      <c r="I36" s="55">
        <f t="shared" si="2"/>
        <v>254921</v>
      </c>
      <c r="J36" s="55">
        <f t="shared" si="0"/>
        <v>36537.33696431131</v>
      </c>
      <c r="K36" s="55">
        <f t="shared" si="1"/>
        <v>24967.776689520077</v>
      </c>
    </row>
    <row r="37" spans="1:11" ht="21.75" customHeight="1">
      <c r="A37" s="41">
        <v>31</v>
      </c>
      <c r="B37" s="25" t="s">
        <v>44</v>
      </c>
      <c r="C37" s="21">
        <v>3912</v>
      </c>
      <c r="D37" s="21">
        <v>5205</v>
      </c>
      <c r="E37" s="20">
        <v>55257</v>
      </c>
      <c r="F37" s="20">
        <v>0</v>
      </c>
      <c r="G37" s="20">
        <v>37058</v>
      </c>
      <c r="H37" s="20">
        <v>20613</v>
      </c>
      <c r="I37" s="55">
        <f t="shared" si="2"/>
        <v>112928</v>
      </c>
      <c r="J37" s="55">
        <f t="shared" si="0"/>
        <v>28867.075664621676</v>
      </c>
      <c r="K37" s="55">
        <f t="shared" si="1"/>
        <v>21696.061479346783</v>
      </c>
    </row>
    <row r="38" spans="1:11" ht="21.75" customHeight="1">
      <c r="A38" s="42">
        <v>32</v>
      </c>
      <c r="B38" s="34" t="s">
        <v>45</v>
      </c>
      <c r="C38" s="27">
        <v>5132</v>
      </c>
      <c r="D38" s="27">
        <v>6970</v>
      </c>
      <c r="E38" s="26">
        <v>112536</v>
      </c>
      <c r="F38" s="26">
        <v>0</v>
      </c>
      <c r="G38" s="26">
        <v>83812</v>
      </c>
      <c r="H38" s="26">
        <v>0</v>
      </c>
      <c r="I38" s="63">
        <f t="shared" si="2"/>
        <v>196348</v>
      </c>
      <c r="J38" s="57">
        <f t="shared" si="0"/>
        <v>38259.54793452845</v>
      </c>
      <c r="K38" s="57">
        <f t="shared" si="1"/>
        <v>28170.444763271164</v>
      </c>
    </row>
    <row r="39" spans="1:11" s="30" customFormat="1" ht="21.75" customHeight="1">
      <c r="A39" s="50"/>
      <c r="B39" s="51" t="s">
        <v>47</v>
      </c>
      <c r="C39" s="49">
        <f aca="true" t="shared" si="5" ref="C39:H39">SUM(C7:C38)</f>
        <v>238427</v>
      </c>
      <c r="D39" s="49">
        <f t="shared" si="5"/>
        <v>315734</v>
      </c>
      <c r="E39" s="49">
        <f t="shared" si="5"/>
        <v>3565157</v>
      </c>
      <c r="F39" s="49">
        <f t="shared" si="5"/>
        <v>290439</v>
      </c>
      <c r="G39" s="49">
        <f t="shared" si="5"/>
        <v>2558688</v>
      </c>
      <c r="H39" s="49">
        <f t="shared" si="5"/>
        <v>636765</v>
      </c>
      <c r="I39" s="49">
        <f>SUM(E39:H39)</f>
        <v>7051049</v>
      </c>
      <c r="J39" s="49">
        <f t="shared" si="0"/>
        <v>29573.19850520285</v>
      </c>
      <c r="K39" s="49">
        <f t="shared" si="1"/>
        <v>22332.24486434784</v>
      </c>
    </row>
    <row r="40" spans="1:11" ht="21.75" customHeight="1">
      <c r="A40" s="43">
        <v>33</v>
      </c>
      <c r="B40" s="35" t="s">
        <v>21</v>
      </c>
      <c r="C40" s="29">
        <v>3581</v>
      </c>
      <c r="D40" s="29">
        <v>4934</v>
      </c>
      <c r="E40" s="28">
        <v>68073</v>
      </c>
      <c r="F40" s="38">
        <v>0</v>
      </c>
      <c r="G40" s="28">
        <v>69276</v>
      </c>
      <c r="H40" s="38">
        <v>0</v>
      </c>
      <c r="I40" s="55">
        <f t="shared" si="2"/>
        <v>137349</v>
      </c>
      <c r="J40" s="58">
        <f t="shared" si="0"/>
        <v>38354.928790840546</v>
      </c>
      <c r="K40" s="58">
        <f t="shared" si="1"/>
        <v>27837.25172274017</v>
      </c>
    </row>
    <row r="41" spans="1:11" ht="21.75" customHeight="1">
      <c r="A41" s="41">
        <v>34</v>
      </c>
      <c r="B41" s="25" t="s">
        <v>22</v>
      </c>
      <c r="C41" s="21">
        <v>2147</v>
      </c>
      <c r="D41" s="21">
        <v>2890</v>
      </c>
      <c r="E41" s="20">
        <v>26174</v>
      </c>
      <c r="F41" s="38">
        <v>0</v>
      </c>
      <c r="G41" s="20">
        <v>20928</v>
      </c>
      <c r="H41" s="38">
        <v>0</v>
      </c>
      <c r="I41" s="55">
        <f t="shared" si="2"/>
        <v>47102</v>
      </c>
      <c r="J41" s="55">
        <f t="shared" si="0"/>
        <v>21938.51886353051</v>
      </c>
      <c r="K41" s="55">
        <f t="shared" si="1"/>
        <v>16298.269896193771</v>
      </c>
    </row>
    <row r="42" spans="1:11" ht="21.75" customHeight="1">
      <c r="A42" s="41">
        <v>35</v>
      </c>
      <c r="B42" s="25" t="s">
        <v>46</v>
      </c>
      <c r="C42" s="21">
        <v>2095</v>
      </c>
      <c r="D42" s="21">
        <v>2781</v>
      </c>
      <c r="E42" s="20">
        <v>17664</v>
      </c>
      <c r="F42" s="38">
        <v>0</v>
      </c>
      <c r="G42" s="20">
        <v>22903</v>
      </c>
      <c r="H42" s="38">
        <v>0</v>
      </c>
      <c r="I42" s="55">
        <f t="shared" si="2"/>
        <v>40567</v>
      </c>
      <c r="J42" s="55">
        <f t="shared" si="0"/>
        <v>19363.723150357997</v>
      </c>
      <c r="K42" s="55">
        <f t="shared" si="1"/>
        <v>14587.19884933477</v>
      </c>
    </row>
    <row r="43" spans="1:11" ht="21.75" customHeight="1">
      <c r="A43" s="41">
        <v>36</v>
      </c>
      <c r="B43" s="25" t="s">
        <v>23</v>
      </c>
      <c r="C43" s="21">
        <v>2256</v>
      </c>
      <c r="D43" s="21">
        <v>2910</v>
      </c>
      <c r="E43" s="20">
        <v>28945</v>
      </c>
      <c r="F43" s="20">
        <v>0</v>
      </c>
      <c r="G43" s="20">
        <v>20018</v>
      </c>
      <c r="H43" s="20">
        <v>7862</v>
      </c>
      <c r="I43" s="55">
        <f t="shared" si="2"/>
        <v>56825</v>
      </c>
      <c r="J43" s="55">
        <f t="shared" si="0"/>
        <v>25188.386524822694</v>
      </c>
      <c r="K43" s="55">
        <f t="shared" si="1"/>
        <v>19527.491408934708</v>
      </c>
    </row>
    <row r="44" spans="1:11" ht="21.75" customHeight="1">
      <c r="A44" s="41">
        <v>37</v>
      </c>
      <c r="B44" s="25" t="s">
        <v>24</v>
      </c>
      <c r="C44" s="21">
        <v>2451</v>
      </c>
      <c r="D44" s="21">
        <v>3266</v>
      </c>
      <c r="E44" s="20">
        <v>28022</v>
      </c>
      <c r="F44" s="20">
        <v>4874</v>
      </c>
      <c r="G44" s="20">
        <v>28526</v>
      </c>
      <c r="H44" s="20">
        <v>12621</v>
      </c>
      <c r="I44" s="55">
        <f t="shared" si="2"/>
        <v>74043</v>
      </c>
      <c r="J44" s="55">
        <f t="shared" si="0"/>
        <v>30209.302325581397</v>
      </c>
      <c r="K44" s="55">
        <f t="shared" si="1"/>
        <v>22670.85119412125</v>
      </c>
    </row>
    <row r="45" spans="1:11" ht="21.75" customHeight="1">
      <c r="A45" s="41">
        <v>38</v>
      </c>
      <c r="B45" s="25" t="s">
        <v>25</v>
      </c>
      <c r="C45" s="21">
        <v>1589</v>
      </c>
      <c r="D45" s="21">
        <v>2037</v>
      </c>
      <c r="E45" s="20">
        <v>15967</v>
      </c>
      <c r="F45" s="38">
        <v>0</v>
      </c>
      <c r="G45" s="20">
        <v>18098</v>
      </c>
      <c r="H45" s="38">
        <v>0</v>
      </c>
      <c r="I45" s="55">
        <f t="shared" si="2"/>
        <v>34065</v>
      </c>
      <c r="J45" s="55">
        <f t="shared" si="0"/>
        <v>21438.01132787917</v>
      </c>
      <c r="K45" s="55">
        <f t="shared" si="1"/>
        <v>16723.122238586155</v>
      </c>
    </row>
    <row r="46" spans="1:11" ht="21.75" customHeight="1">
      <c r="A46" s="41">
        <v>39</v>
      </c>
      <c r="B46" s="25" t="s">
        <v>26</v>
      </c>
      <c r="C46" s="21">
        <v>3963</v>
      </c>
      <c r="D46" s="21">
        <v>5192</v>
      </c>
      <c r="E46" s="20">
        <v>54919</v>
      </c>
      <c r="F46" s="38">
        <v>0</v>
      </c>
      <c r="G46" s="20">
        <v>43407</v>
      </c>
      <c r="H46" s="38">
        <v>0</v>
      </c>
      <c r="I46" s="55">
        <f t="shared" si="2"/>
        <v>98326</v>
      </c>
      <c r="J46" s="55">
        <f t="shared" si="0"/>
        <v>24811.00176633863</v>
      </c>
      <c r="K46" s="55">
        <f t="shared" si="1"/>
        <v>18937.98151001541</v>
      </c>
    </row>
    <row r="47" spans="1:11" ht="21.75" customHeight="1">
      <c r="A47" s="41">
        <v>40</v>
      </c>
      <c r="B47" s="25" t="s">
        <v>27</v>
      </c>
      <c r="C47" s="21">
        <v>1168</v>
      </c>
      <c r="D47" s="21">
        <v>1577</v>
      </c>
      <c r="E47" s="20">
        <v>11997</v>
      </c>
      <c r="F47" s="20">
        <v>2743</v>
      </c>
      <c r="G47" s="20">
        <v>13170</v>
      </c>
      <c r="H47" s="20">
        <v>5029</v>
      </c>
      <c r="I47" s="55">
        <f t="shared" si="2"/>
        <v>32939</v>
      </c>
      <c r="J47" s="55">
        <f t="shared" si="0"/>
        <v>28201.198630136987</v>
      </c>
      <c r="K47" s="55">
        <f t="shared" si="1"/>
        <v>20887.12745719721</v>
      </c>
    </row>
    <row r="48" spans="1:11" ht="21.75" customHeight="1">
      <c r="A48" s="41">
        <v>41</v>
      </c>
      <c r="B48" s="25" t="s">
        <v>28</v>
      </c>
      <c r="C48" s="21">
        <v>2644</v>
      </c>
      <c r="D48" s="21">
        <v>3897</v>
      </c>
      <c r="E48" s="20">
        <v>52156</v>
      </c>
      <c r="F48" s="20">
        <v>11036</v>
      </c>
      <c r="G48" s="20">
        <v>24323</v>
      </c>
      <c r="H48" s="20">
        <v>10603</v>
      </c>
      <c r="I48" s="55">
        <f t="shared" si="2"/>
        <v>98118</v>
      </c>
      <c r="J48" s="55">
        <f t="shared" si="0"/>
        <v>37109.68229954614</v>
      </c>
      <c r="K48" s="55">
        <f t="shared" si="1"/>
        <v>25177.82909930716</v>
      </c>
    </row>
    <row r="49" spans="1:11" ht="21.75" customHeight="1">
      <c r="A49" s="41">
        <v>42</v>
      </c>
      <c r="B49" s="25" t="s">
        <v>29</v>
      </c>
      <c r="C49" s="21">
        <v>932</v>
      </c>
      <c r="D49" s="21">
        <v>1312</v>
      </c>
      <c r="E49" s="20">
        <v>14531</v>
      </c>
      <c r="F49" s="20">
        <v>3499</v>
      </c>
      <c r="G49" s="20">
        <v>8086</v>
      </c>
      <c r="H49" s="20">
        <v>4872</v>
      </c>
      <c r="I49" s="55">
        <f t="shared" si="2"/>
        <v>30988</v>
      </c>
      <c r="J49" s="55">
        <f t="shared" si="0"/>
        <v>33248.92703862661</v>
      </c>
      <c r="K49" s="55">
        <f t="shared" si="1"/>
        <v>23618.90243902439</v>
      </c>
    </row>
    <row r="50" spans="1:11" ht="21.75" customHeight="1">
      <c r="A50" s="41">
        <v>43</v>
      </c>
      <c r="B50" s="25" t="s">
        <v>30</v>
      </c>
      <c r="C50" s="21">
        <v>2942</v>
      </c>
      <c r="D50" s="21">
        <v>4149</v>
      </c>
      <c r="E50" s="20">
        <v>73595</v>
      </c>
      <c r="F50" s="20">
        <v>6848</v>
      </c>
      <c r="G50" s="20">
        <v>26571</v>
      </c>
      <c r="H50" s="20">
        <v>13253</v>
      </c>
      <c r="I50" s="55">
        <f t="shared" si="2"/>
        <v>120267</v>
      </c>
      <c r="J50" s="55">
        <f t="shared" si="0"/>
        <v>40879.33378653977</v>
      </c>
      <c r="K50" s="55">
        <f t="shared" si="1"/>
        <v>28986.98481561822</v>
      </c>
    </row>
    <row r="51" spans="1:11" ht="21.75" customHeight="1">
      <c r="A51" s="42">
        <v>44</v>
      </c>
      <c r="B51" s="34" t="s">
        <v>31</v>
      </c>
      <c r="C51" s="27">
        <v>1796</v>
      </c>
      <c r="D51" s="27">
        <v>2370</v>
      </c>
      <c r="E51" s="26">
        <v>23037</v>
      </c>
      <c r="F51" s="26">
        <v>2009</v>
      </c>
      <c r="G51" s="26">
        <v>18890</v>
      </c>
      <c r="H51" s="26">
        <v>10972</v>
      </c>
      <c r="I51" s="55">
        <f t="shared" si="2"/>
        <v>54908</v>
      </c>
      <c r="J51" s="57">
        <f t="shared" si="0"/>
        <v>30572.383073496658</v>
      </c>
      <c r="K51" s="57">
        <f t="shared" si="1"/>
        <v>23167.932489451476</v>
      </c>
    </row>
    <row r="52" spans="1:11" s="30" customFormat="1" ht="21.75" customHeight="1">
      <c r="A52" s="50"/>
      <c r="B52" s="60" t="s">
        <v>1</v>
      </c>
      <c r="C52" s="49">
        <f aca="true" t="shared" si="6" ref="C52:H52">SUM(C40:C51)</f>
        <v>27564</v>
      </c>
      <c r="D52" s="49">
        <f t="shared" si="6"/>
        <v>37315</v>
      </c>
      <c r="E52" s="49">
        <f t="shared" si="6"/>
        <v>415080</v>
      </c>
      <c r="F52" s="49">
        <f t="shared" si="6"/>
        <v>31009</v>
      </c>
      <c r="G52" s="49">
        <f t="shared" si="6"/>
        <v>314196</v>
      </c>
      <c r="H52" s="49">
        <f t="shared" si="6"/>
        <v>65212</v>
      </c>
      <c r="I52" s="49">
        <f>SUM(E52:H52)</f>
        <v>825497</v>
      </c>
      <c r="J52" s="49">
        <f>SUM(I52*1000/C52)</f>
        <v>29948.37469162676</v>
      </c>
      <c r="K52" s="49">
        <f>SUM(I52*1000/D52)</f>
        <v>22122.390459600698</v>
      </c>
    </row>
    <row r="53" spans="1:11" s="30" customFormat="1" ht="21.75" customHeight="1">
      <c r="A53" s="61"/>
      <c r="B53" s="62" t="s">
        <v>61</v>
      </c>
      <c r="C53" s="59">
        <f aca="true" t="shared" si="7" ref="C53:H53">SUM(C52+C39)</f>
        <v>265991</v>
      </c>
      <c r="D53" s="59">
        <f t="shared" si="7"/>
        <v>353049</v>
      </c>
      <c r="E53" s="59">
        <f t="shared" si="7"/>
        <v>3980237</v>
      </c>
      <c r="F53" s="59">
        <f t="shared" si="7"/>
        <v>321448</v>
      </c>
      <c r="G53" s="59">
        <f t="shared" si="7"/>
        <v>2872884</v>
      </c>
      <c r="H53" s="59">
        <f t="shared" si="7"/>
        <v>701977</v>
      </c>
      <c r="I53" s="59">
        <f>SUM(E53:H53)</f>
        <v>7876546</v>
      </c>
      <c r="J53" s="59">
        <f>SUM(I53*1000/C53)</f>
        <v>29612.07710035302</v>
      </c>
      <c r="K53" s="59">
        <f>SUM(I53*1000/D53)</f>
        <v>22310.064608595407</v>
      </c>
    </row>
    <row r="54" ht="17.25" customHeight="1">
      <c r="A54" s="2"/>
    </row>
    <row r="55" ht="17.25" customHeight="1"/>
  </sheetData>
  <sheetProtection/>
  <mergeCells count="12">
    <mergeCell ref="A3:A6"/>
    <mergeCell ref="C3:D3"/>
    <mergeCell ref="E3:H3"/>
    <mergeCell ref="C4:C6"/>
    <mergeCell ref="D4:D6"/>
    <mergeCell ref="E4:E6"/>
    <mergeCell ref="B3:B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7" sqref="B7"/>
    </sheetView>
  </sheetViews>
  <sheetFormatPr defaultColWidth="9.00390625" defaultRowHeight="13.5"/>
  <cols>
    <col min="1" max="1" width="4.625" style="2" customWidth="1"/>
    <col min="2" max="2" width="11.625" style="47" customWidth="1"/>
    <col min="3" max="11" width="12.625" style="2" customWidth="1"/>
    <col min="12" max="16384" width="9.00390625" style="2" customWidth="1"/>
  </cols>
  <sheetData>
    <row r="1" spans="1:11" ht="24" customHeight="1">
      <c r="A1" s="7"/>
      <c r="B1" s="45"/>
      <c r="C1" s="8"/>
      <c r="D1" s="8"/>
      <c r="E1" s="8"/>
      <c r="F1" s="8"/>
      <c r="G1" s="8"/>
      <c r="H1" s="8"/>
      <c r="I1" s="8"/>
      <c r="J1" s="8"/>
      <c r="K1" s="8"/>
    </row>
    <row r="2" spans="1:11" s="4" customFormat="1" ht="24" customHeight="1">
      <c r="A2" s="39" t="s">
        <v>64</v>
      </c>
      <c r="B2" s="46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7.25" customHeight="1">
      <c r="A3" s="79" t="s">
        <v>48</v>
      </c>
      <c r="B3" s="88" t="s">
        <v>49</v>
      </c>
      <c r="C3" s="82" t="s">
        <v>50</v>
      </c>
      <c r="D3" s="83"/>
      <c r="E3" s="82" t="s">
        <v>51</v>
      </c>
      <c r="F3" s="94"/>
      <c r="G3" s="94"/>
      <c r="H3" s="94"/>
      <c r="I3" s="15"/>
      <c r="J3" s="91" t="s">
        <v>52</v>
      </c>
      <c r="K3" s="91" t="s">
        <v>53</v>
      </c>
    </row>
    <row r="4" spans="1:11" s="1" customFormat="1" ht="17.25" customHeight="1">
      <c r="A4" s="80"/>
      <c r="B4" s="89"/>
      <c r="C4" s="84" t="s">
        <v>66</v>
      </c>
      <c r="D4" s="87" t="s">
        <v>65</v>
      </c>
      <c r="E4" s="91" t="s">
        <v>56</v>
      </c>
      <c r="F4" s="91" t="s">
        <v>57</v>
      </c>
      <c r="G4" s="91" t="s">
        <v>58</v>
      </c>
      <c r="H4" s="91" t="s">
        <v>0</v>
      </c>
      <c r="I4" s="16" t="s">
        <v>59</v>
      </c>
      <c r="J4" s="92"/>
      <c r="K4" s="92"/>
    </row>
    <row r="5" spans="1:11" s="1" customFormat="1" ht="17.25" customHeight="1">
      <c r="A5" s="80"/>
      <c r="B5" s="89"/>
      <c r="C5" s="85"/>
      <c r="D5" s="87"/>
      <c r="E5" s="92"/>
      <c r="F5" s="92"/>
      <c r="G5" s="92"/>
      <c r="H5" s="92"/>
      <c r="I5" s="16" t="s">
        <v>60</v>
      </c>
      <c r="J5" s="92"/>
      <c r="K5" s="92"/>
    </row>
    <row r="6" spans="1:11" s="1" customFormat="1" ht="17.25" customHeight="1">
      <c r="A6" s="81"/>
      <c r="B6" s="90"/>
      <c r="C6" s="86"/>
      <c r="D6" s="87"/>
      <c r="E6" s="93"/>
      <c r="F6" s="93"/>
      <c r="G6" s="93"/>
      <c r="H6" s="93"/>
      <c r="I6" s="17"/>
      <c r="J6" s="93"/>
      <c r="K6" s="93"/>
    </row>
    <row r="7" spans="1:11" ht="21.75" customHeight="1">
      <c r="A7" s="64">
        <v>1</v>
      </c>
      <c r="B7" s="65" t="s">
        <v>3</v>
      </c>
      <c r="C7" s="64">
        <f>SUM('一般＆退職・基礎:一般＆退職・介護'!C7)</f>
        <v>110360</v>
      </c>
      <c r="D7" s="64">
        <f>SUM('一般＆退職・基礎:一般＆退職・介護'!D7)</f>
        <v>187165</v>
      </c>
      <c r="E7" s="64">
        <f>SUM('一般＆退職・基礎:一般＆退職・介護'!E7)</f>
        <v>4478318</v>
      </c>
      <c r="F7" s="64">
        <f>SUM('一般＆退職・基礎:一般＆退職・介護'!F7)</f>
        <v>389651</v>
      </c>
      <c r="G7" s="64">
        <f>SUM('一般＆退職・基礎:一般＆退職・介護'!G7)</f>
        <v>1614793</v>
      </c>
      <c r="H7" s="64">
        <f>SUM('一般＆退職・基礎:一般＆退職・介護'!H7)</f>
        <v>1027573</v>
      </c>
      <c r="I7" s="64">
        <f>SUM('一般＆退職・基礎:一般＆退職・介護'!I7)</f>
        <v>7510335</v>
      </c>
      <c r="J7" s="64">
        <f>SUM(I7*1000/C7)</f>
        <v>68053.05364262415</v>
      </c>
      <c r="K7" s="64">
        <f>SUM(I7*1000/D7)</f>
        <v>40126.81323965485</v>
      </c>
    </row>
    <row r="8" spans="1:11" ht="21.75" customHeight="1">
      <c r="A8" s="66">
        <v>2</v>
      </c>
      <c r="B8" s="67" t="s">
        <v>4</v>
      </c>
      <c r="C8" s="66">
        <f>SUM('一般＆退職・基礎:一般＆退職・介護'!C8)</f>
        <v>65363</v>
      </c>
      <c r="D8" s="66">
        <f>SUM('一般＆退職・基礎:一般＆退職・介護'!D8)</f>
        <v>104794</v>
      </c>
      <c r="E8" s="66">
        <f>SUM('一般＆退職・基礎:一般＆退職・介護'!E8)</f>
        <v>2378711</v>
      </c>
      <c r="F8" s="66">
        <f>SUM('一般＆退職・基礎:一般＆退職・介護'!F8)</f>
        <v>405090</v>
      </c>
      <c r="G8" s="66">
        <f>SUM('一般＆退職・基礎:一般＆退職・介護'!G8)</f>
        <v>821046</v>
      </c>
      <c r="H8" s="66">
        <f>SUM('一般＆退職・基礎:一般＆退職・介護'!H8)</f>
        <v>501477</v>
      </c>
      <c r="I8" s="66">
        <f>SUM('一般＆退職・基礎:一般＆退職・介護'!I8)</f>
        <v>4106324</v>
      </c>
      <c r="J8" s="66">
        <f aca="true" t="shared" si="0" ref="J8:J51">SUM(I8*1000/C8)</f>
        <v>62823.37102030201</v>
      </c>
      <c r="K8" s="66">
        <f aca="true" t="shared" si="1" ref="K8:K51">SUM(I8*1000/D8)</f>
        <v>39184.72431627765</v>
      </c>
    </row>
    <row r="9" spans="1:11" ht="21.75" customHeight="1">
      <c r="A9" s="66">
        <v>3</v>
      </c>
      <c r="B9" s="67" t="s">
        <v>5</v>
      </c>
      <c r="C9" s="66">
        <f>SUM('一般＆退職・基礎:一般＆退職・介護'!C9)</f>
        <v>62402</v>
      </c>
      <c r="D9" s="66">
        <f>SUM('一般＆退職・基礎:一般＆退職・介護'!D9)</f>
        <v>107542</v>
      </c>
      <c r="E9" s="66">
        <f>SUM('一般＆退職・基礎:一般＆退職・介護'!E9)</f>
        <v>2704845</v>
      </c>
      <c r="F9" s="66">
        <f>SUM('一般＆退職・基礎:一般＆退職・介護'!F9)</f>
        <v>341005</v>
      </c>
      <c r="G9" s="66">
        <f>SUM('一般＆退職・基礎:一般＆退職・介護'!G9)</f>
        <v>876719</v>
      </c>
      <c r="H9" s="66">
        <f>SUM('一般＆退職・基礎:一般＆退職・介護'!H9)</f>
        <v>505165</v>
      </c>
      <c r="I9" s="66">
        <f>SUM('一般＆退職・基礎:一般＆退職・介護'!I9)</f>
        <v>4427734</v>
      </c>
      <c r="J9" s="66">
        <f t="shared" si="0"/>
        <v>70955.00144226146</v>
      </c>
      <c r="K9" s="66">
        <f t="shared" si="1"/>
        <v>41172.137397481914</v>
      </c>
    </row>
    <row r="10" spans="1:11" ht="21.75" customHeight="1">
      <c r="A10" s="66">
        <v>4</v>
      </c>
      <c r="B10" s="67" t="s">
        <v>6</v>
      </c>
      <c r="C10" s="66">
        <f>SUM('一般＆退職・基礎:一般＆退職・介護'!C10)</f>
        <v>65430</v>
      </c>
      <c r="D10" s="66">
        <f>SUM('一般＆退職・基礎:一般＆退職・介護'!D10)</f>
        <v>119247</v>
      </c>
      <c r="E10" s="66">
        <f>SUM('一般＆退職・基礎:一般＆退職・介護'!E10)</f>
        <v>3014341</v>
      </c>
      <c r="F10" s="66">
        <f>SUM('一般＆退職・基礎:一般＆退職・介護'!F10)</f>
        <v>0</v>
      </c>
      <c r="G10" s="66">
        <f>SUM('一般＆退職・基礎:一般＆退職・介護'!G10)</f>
        <v>1077957</v>
      </c>
      <c r="H10" s="66">
        <f>SUM('一般＆退職・基礎:一般＆退職・介護'!H10)</f>
        <v>432847</v>
      </c>
      <c r="I10" s="66">
        <f>SUM('一般＆退職・基礎:一般＆退職・介護'!I10)</f>
        <v>4525145</v>
      </c>
      <c r="J10" s="66">
        <f t="shared" si="0"/>
        <v>69160.09475775638</v>
      </c>
      <c r="K10" s="66">
        <f t="shared" si="1"/>
        <v>37947.6632535829</v>
      </c>
    </row>
    <row r="11" spans="1:11" ht="21.75" customHeight="1">
      <c r="A11" s="66">
        <v>5</v>
      </c>
      <c r="B11" s="67" t="s">
        <v>7</v>
      </c>
      <c r="C11" s="66">
        <f>SUM('一般＆退職・基礎:一般＆退職・介護'!C11)</f>
        <v>34989</v>
      </c>
      <c r="D11" s="66">
        <f>SUM('一般＆退職・基礎:一般＆退職・介護'!D11)</f>
        <v>62948</v>
      </c>
      <c r="E11" s="66">
        <f>SUM('一般＆退職・基礎:一般＆退職・介護'!E11)</f>
        <v>1278569</v>
      </c>
      <c r="F11" s="66">
        <f>SUM('一般＆退職・基礎:一般＆退職・介護'!F11)</f>
        <v>236614</v>
      </c>
      <c r="G11" s="66">
        <f>SUM('一般＆退職・基礎:一般＆退職・介護'!G11)</f>
        <v>638606</v>
      </c>
      <c r="H11" s="66">
        <f>SUM('一般＆退職・基礎:一般＆退職・介護'!H11)</f>
        <v>295929</v>
      </c>
      <c r="I11" s="66">
        <f>SUM('一般＆退職・基礎:一般＆退職・介護'!I11)</f>
        <v>2449718</v>
      </c>
      <c r="J11" s="66">
        <f t="shared" si="0"/>
        <v>70013.94724056132</v>
      </c>
      <c r="K11" s="66">
        <f t="shared" si="1"/>
        <v>38916.53428226473</v>
      </c>
    </row>
    <row r="12" spans="1:11" ht="21.75" customHeight="1">
      <c r="A12" s="66">
        <v>6</v>
      </c>
      <c r="B12" s="67" t="s">
        <v>8</v>
      </c>
      <c r="C12" s="66">
        <f>SUM('一般＆退職・基礎:一般＆退職・介護'!C12)</f>
        <v>23387</v>
      </c>
      <c r="D12" s="66">
        <f>SUM('一般＆退職・基礎:一般＆退職・介護'!D12)</f>
        <v>44462</v>
      </c>
      <c r="E12" s="66">
        <f>SUM('一般＆退職・基礎:一般＆退職・介護'!E12)</f>
        <v>1105962</v>
      </c>
      <c r="F12" s="66">
        <f>SUM('一般＆退職・基礎:一般＆退職・介護'!F12)</f>
        <v>183758</v>
      </c>
      <c r="G12" s="66">
        <f>SUM('一般＆退職・基礎:一般＆退職・介護'!G12)</f>
        <v>420361</v>
      </c>
      <c r="H12" s="66">
        <f>SUM('一般＆退職・基礎:一般＆退職・介護'!H12)</f>
        <v>213066</v>
      </c>
      <c r="I12" s="66">
        <f>SUM('一般＆退職・基礎:一般＆退職・介護'!I12)</f>
        <v>1923147</v>
      </c>
      <c r="J12" s="66">
        <f t="shared" si="0"/>
        <v>82231.4533715312</v>
      </c>
      <c r="K12" s="66">
        <f t="shared" si="1"/>
        <v>43253.72227969952</v>
      </c>
    </row>
    <row r="13" spans="1:11" ht="21.75" customHeight="1">
      <c r="A13" s="66">
        <v>7</v>
      </c>
      <c r="B13" s="67" t="s">
        <v>32</v>
      </c>
      <c r="C13" s="66">
        <f>SUM('一般＆退職・基礎:一般＆退職・介護'!C13)</f>
        <v>29935</v>
      </c>
      <c r="D13" s="66">
        <f>SUM('一般＆退職・基礎:一般＆退職・介護'!D13)</f>
        <v>52196</v>
      </c>
      <c r="E13" s="66">
        <f>SUM('一般＆退職・基礎:一般＆退職・介護'!E13)</f>
        <v>1170701</v>
      </c>
      <c r="F13" s="66">
        <f>SUM('一般＆退職・基礎:一般＆退職・介護'!F13)</f>
        <v>123391</v>
      </c>
      <c r="G13" s="66">
        <f>SUM('一般＆退職・基礎:一般＆退職・介護'!G13)</f>
        <v>612892</v>
      </c>
      <c r="H13" s="66">
        <f>SUM('一般＆退職・基礎:一般＆退職・介護'!H13)</f>
        <v>267017</v>
      </c>
      <c r="I13" s="66">
        <f>SUM('一般＆退職・基礎:一般＆退職・介護'!I13)</f>
        <v>2174001</v>
      </c>
      <c r="J13" s="66">
        <f t="shared" si="0"/>
        <v>72624.0521129113</v>
      </c>
      <c r="K13" s="66">
        <f t="shared" si="1"/>
        <v>41650.72036171354</v>
      </c>
    </row>
    <row r="14" spans="1:11" ht="21.75" customHeight="1">
      <c r="A14" s="66">
        <v>8</v>
      </c>
      <c r="B14" s="67" t="s">
        <v>9</v>
      </c>
      <c r="C14" s="66">
        <f>SUM('一般＆退職・基礎:一般＆退職・介護'!C14)</f>
        <v>20775</v>
      </c>
      <c r="D14" s="66">
        <f>SUM('一般＆退職・基礎:一般＆退職・介護'!D14)</f>
        <v>41123</v>
      </c>
      <c r="E14" s="66">
        <f>SUM('一般＆退職・基礎:一般＆退職・介護'!E14)</f>
        <v>970851</v>
      </c>
      <c r="F14" s="66">
        <f>SUM('一般＆退職・基礎:一般＆退職・介護'!F14)</f>
        <v>193316</v>
      </c>
      <c r="G14" s="66">
        <f>SUM('一般＆退職・基礎:一般＆退職・介護'!G14)</f>
        <v>373451</v>
      </c>
      <c r="H14" s="66">
        <f>SUM('一般＆退職・基礎:一般＆退職・介護'!H14)</f>
        <v>175759</v>
      </c>
      <c r="I14" s="66">
        <f>SUM('一般＆退職・基礎:一般＆退職・介護'!I14)</f>
        <v>1713377</v>
      </c>
      <c r="J14" s="66">
        <f t="shared" si="0"/>
        <v>82473.02045728039</v>
      </c>
      <c r="K14" s="66">
        <f t="shared" si="1"/>
        <v>41664.68886024852</v>
      </c>
    </row>
    <row r="15" spans="1:11" ht="21.75" customHeight="1">
      <c r="A15" s="66">
        <v>9</v>
      </c>
      <c r="B15" s="67" t="s">
        <v>33</v>
      </c>
      <c r="C15" s="66">
        <f>SUM('一般＆退職・基礎:一般＆退職・介護'!C15)</f>
        <v>27995</v>
      </c>
      <c r="D15" s="66">
        <f>SUM('一般＆退職・基礎:一般＆退職・介護'!D15)</f>
        <v>53370</v>
      </c>
      <c r="E15" s="66">
        <f>SUM('一般＆退職・基礎:一般＆退職・介護'!E15)</f>
        <v>1342893</v>
      </c>
      <c r="F15" s="66">
        <f>SUM('一般＆退職・基礎:一般＆退職・介護'!F15)</f>
        <v>237154</v>
      </c>
      <c r="G15" s="66">
        <f>SUM('一般＆退職・基礎:一般＆退職・介護'!G15)</f>
        <v>491083</v>
      </c>
      <c r="H15" s="66">
        <f>SUM('一般＆退職・基礎:一般＆退職・介護'!H15)</f>
        <v>249290</v>
      </c>
      <c r="I15" s="66">
        <f>SUM('一般＆退職・基礎:一般＆退職・介護'!I15)</f>
        <v>2320420</v>
      </c>
      <c r="J15" s="66">
        <f t="shared" si="0"/>
        <v>82886.9440971602</v>
      </c>
      <c r="K15" s="66">
        <f t="shared" si="1"/>
        <v>43477.98388607832</v>
      </c>
    </row>
    <row r="16" spans="1:11" ht="21.75" customHeight="1">
      <c r="A16" s="66">
        <v>10</v>
      </c>
      <c r="B16" s="67" t="s">
        <v>10</v>
      </c>
      <c r="C16" s="66">
        <f>SUM('一般＆退職・基礎:一般＆退職・介護'!C16)</f>
        <v>21904</v>
      </c>
      <c r="D16" s="66">
        <f>SUM('一般＆退職・基礎:一般＆退職・介護'!D16)</f>
        <v>37425</v>
      </c>
      <c r="E16" s="66">
        <f>SUM('一般＆退職・基礎:一般＆退職・介護'!E16)</f>
        <v>704352</v>
      </c>
      <c r="F16" s="66">
        <f>SUM('一般＆退職・基礎:一般＆退職・介護'!F16)</f>
        <v>127132</v>
      </c>
      <c r="G16" s="66">
        <f>SUM('一般＆退職・基礎:一般＆退職・介護'!G16)</f>
        <v>264048</v>
      </c>
      <c r="H16" s="66">
        <f>SUM('一般＆退職・基礎:一般＆退職・介護'!H16)</f>
        <v>174989</v>
      </c>
      <c r="I16" s="66">
        <f>SUM('一般＆退職・基礎:一般＆退職・介護'!I16)</f>
        <v>1270521</v>
      </c>
      <c r="J16" s="66">
        <f t="shared" si="0"/>
        <v>58004.06318480643</v>
      </c>
      <c r="K16" s="66">
        <f t="shared" si="1"/>
        <v>33948.45691382766</v>
      </c>
    </row>
    <row r="17" spans="1:11" ht="21.75" customHeight="1">
      <c r="A17" s="66">
        <v>11</v>
      </c>
      <c r="B17" s="67" t="s">
        <v>11</v>
      </c>
      <c r="C17" s="66">
        <f>SUM('一般＆退職・基礎:一般＆退職・介護'!C17)</f>
        <v>12100</v>
      </c>
      <c r="D17" s="66">
        <f>SUM('一般＆退職・基礎:一般＆退職・介護'!D17)</f>
        <v>20337</v>
      </c>
      <c r="E17" s="66">
        <f>SUM('一般＆退職・基礎:一般＆退職・介護'!E17)</f>
        <v>374039</v>
      </c>
      <c r="F17" s="66">
        <f>SUM('一般＆退職・基礎:一般＆退職・介護'!F17)</f>
        <v>88901</v>
      </c>
      <c r="G17" s="66">
        <f>SUM('一般＆退職・基礎:一般＆退職・介護'!G17)</f>
        <v>203360</v>
      </c>
      <c r="H17" s="66">
        <f>SUM('一般＆退職・基礎:一般＆退職・介護'!H17)</f>
        <v>85473</v>
      </c>
      <c r="I17" s="66">
        <f>SUM('一般＆退職・基礎:一般＆退職・介護'!I17)</f>
        <v>751773</v>
      </c>
      <c r="J17" s="66">
        <f t="shared" si="0"/>
        <v>62130</v>
      </c>
      <c r="K17" s="66">
        <f t="shared" si="1"/>
        <v>36965.776663224664</v>
      </c>
    </row>
    <row r="18" spans="1:11" ht="21.75" customHeight="1">
      <c r="A18" s="66">
        <v>12</v>
      </c>
      <c r="B18" s="67" t="s">
        <v>12</v>
      </c>
      <c r="C18" s="66">
        <f>SUM('一般＆退職・基礎:一般＆退職・介護'!C18)</f>
        <v>19390</v>
      </c>
      <c r="D18" s="66">
        <f>SUM('一般＆退職・基礎:一般＆退職・介護'!D18)</f>
        <v>32288</v>
      </c>
      <c r="E18" s="66">
        <f>SUM('一般＆退職・基礎:一般＆退職・介護'!E18)</f>
        <v>658141</v>
      </c>
      <c r="F18" s="66">
        <f>SUM('一般＆退職・基礎:一般＆退職・介護'!F18)</f>
        <v>128557</v>
      </c>
      <c r="G18" s="66">
        <f>SUM('一般＆退職・基礎:一般＆退職・介護'!G18)</f>
        <v>339232</v>
      </c>
      <c r="H18" s="66">
        <f>SUM('一般＆退職・基礎:一般＆退職・介護'!H18)</f>
        <v>150011</v>
      </c>
      <c r="I18" s="66">
        <f>SUM('一般＆退職・基礎:一般＆退職・介護'!I18)</f>
        <v>1275941</v>
      </c>
      <c r="J18" s="66">
        <f t="shared" si="0"/>
        <v>65804.0742650851</v>
      </c>
      <c r="K18" s="66">
        <f t="shared" si="1"/>
        <v>39517.498761149654</v>
      </c>
    </row>
    <row r="19" spans="1:11" ht="21.75" customHeight="1">
      <c r="A19" s="66">
        <v>13</v>
      </c>
      <c r="B19" s="67" t="s">
        <v>13</v>
      </c>
      <c r="C19" s="66">
        <f>SUM('一般＆退職・基礎:一般＆退職・介護'!C19)</f>
        <v>34510</v>
      </c>
      <c r="D19" s="66">
        <f>SUM('一般＆退職・基礎:一般＆退職・介護'!D19)</f>
        <v>62270</v>
      </c>
      <c r="E19" s="66">
        <f>SUM('一般＆退職・基礎:一般＆退職・介護'!E19)</f>
        <v>1472747</v>
      </c>
      <c r="F19" s="66">
        <f>SUM('一般＆退職・基礎:一般＆退職・介護'!F19)</f>
        <v>0</v>
      </c>
      <c r="G19" s="66">
        <f>SUM('一般＆退職・基礎:一般＆退職・介護'!G19)</f>
        <v>756038</v>
      </c>
      <c r="H19" s="66">
        <f>SUM('一般＆退職・基礎:一般＆退職・介護'!H19)</f>
        <v>280223</v>
      </c>
      <c r="I19" s="66">
        <f>SUM('一般＆退職・基礎:一般＆退職・介護'!I19)</f>
        <v>2509008</v>
      </c>
      <c r="J19" s="66">
        <f t="shared" si="0"/>
        <v>72703.79600115909</v>
      </c>
      <c r="K19" s="66">
        <f t="shared" si="1"/>
        <v>40292.40404689257</v>
      </c>
    </row>
    <row r="20" spans="1:11" ht="21.75" customHeight="1">
      <c r="A20" s="66">
        <v>14</v>
      </c>
      <c r="B20" s="67" t="s">
        <v>14</v>
      </c>
      <c r="C20" s="66">
        <f>SUM('一般＆退職・基礎:一般＆退職・介護'!C20)</f>
        <v>47785</v>
      </c>
      <c r="D20" s="66">
        <f>SUM('一般＆退職・基礎:一般＆退職・介護'!D20)</f>
        <v>80329</v>
      </c>
      <c r="E20" s="66">
        <f>SUM('一般＆退職・基礎:一般＆退職・介護'!E20)</f>
        <v>2100972</v>
      </c>
      <c r="F20" s="66">
        <f>SUM('一般＆退職・基礎:一般＆退職・介護'!F20)</f>
        <v>0</v>
      </c>
      <c r="G20" s="66">
        <f>SUM('一般＆退職・基礎:一般＆退職・介護'!G20)</f>
        <v>1013085</v>
      </c>
      <c r="H20" s="66">
        <f>SUM('一般＆退職・基礎:一般＆退職・介護'!H20)</f>
        <v>440509</v>
      </c>
      <c r="I20" s="66">
        <f>SUM('一般＆退職・基礎:一般＆退職・介護'!I20)</f>
        <v>3554566</v>
      </c>
      <c r="J20" s="66">
        <f t="shared" si="0"/>
        <v>74386.64852987339</v>
      </c>
      <c r="K20" s="66">
        <f t="shared" si="1"/>
        <v>44250.09647823327</v>
      </c>
    </row>
    <row r="21" spans="1:11" ht="21.75" customHeight="1">
      <c r="A21" s="66">
        <v>15</v>
      </c>
      <c r="B21" s="67" t="s">
        <v>15</v>
      </c>
      <c r="C21" s="66">
        <f>SUM('一般＆退職・基礎:一般＆退職・介護'!C21)</f>
        <v>30351</v>
      </c>
      <c r="D21" s="66">
        <f>SUM('一般＆退職・基礎:一般＆退職・介護'!D21)</f>
        <v>52096</v>
      </c>
      <c r="E21" s="66">
        <f>SUM('一般＆退職・基礎:一般＆退職・介護'!E21)</f>
        <v>1574647</v>
      </c>
      <c r="F21" s="66">
        <f>SUM('一般＆退職・基礎:一般＆退職・介護'!F21)</f>
        <v>240206</v>
      </c>
      <c r="G21" s="66">
        <f>SUM('一般＆退職・基礎:一般＆退職・介護'!G21)</f>
        <v>568769</v>
      </c>
      <c r="H21" s="66">
        <f>SUM('一般＆退職・基礎:一般＆退職・介護'!H21)</f>
        <v>302544</v>
      </c>
      <c r="I21" s="66">
        <f>SUM('一般＆退職・基礎:一般＆退職・介護'!I21)</f>
        <v>2686166</v>
      </c>
      <c r="J21" s="66">
        <f t="shared" si="0"/>
        <v>88503.37715396527</v>
      </c>
      <c r="K21" s="66">
        <f t="shared" si="1"/>
        <v>51561.847358722356</v>
      </c>
    </row>
    <row r="22" spans="1:11" ht="21.75" customHeight="1">
      <c r="A22" s="66">
        <v>16</v>
      </c>
      <c r="B22" s="67" t="s">
        <v>16</v>
      </c>
      <c r="C22" s="66">
        <f>SUM('一般＆退職・基礎:一般＆退職・介護'!C22)</f>
        <v>70808</v>
      </c>
      <c r="D22" s="66">
        <f>SUM('一般＆退職・基礎:一般＆退職・介護'!D22)</f>
        <v>123670</v>
      </c>
      <c r="E22" s="66">
        <f>SUM('一般＆退職・基礎:一般＆退職・介護'!E22)</f>
        <v>2870652</v>
      </c>
      <c r="F22" s="66">
        <f>SUM('一般＆退職・基礎:一般＆退職・介護'!F22)</f>
        <v>517174</v>
      </c>
      <c r="G22" s="66">
        <f>SUM('一般＆退職・基礎:一般＆退職・介護'!G22)</f>
        <v>1434176</v>
      </c>
      <c r="H22" s="66">
        <f>SUM('一般＆退職・基礎:一般＆退職・介護'!H22)</f>
        <v>690715</v>
      </c>
      <c r="I22" s="66">
        <f>SUM('一般＆退職・基礎:一般＆退職・介護'!I22)</f>
        <v>5512717</v>
      </c>
      <c r="J22" s="66">
        <f t="shared" si="0"/>
        <v>77854.43735171168</v>
      </c>
      <c r="K22" s="66">
        <f t="shared" si="1"/>
        <v>44576.024904989084</v>
      </c>
    </row>
    <row r="23" spans="1:11" ht="21.75" customHeight="1">
      <c r="A23" s="66">
        <v>17</v>
      </c>
      <c r="B23" s="67" t="s">
        <v>17</v>
      </c>
      <c r="C23" s="66">
        <f>SUM('一般＆退職・基礎:一般＆退職・介護'!C23)</f>
        <v>54282</v>
      </c>
      <c r="D23" s="66">
        <f>SUM('一般＆退職・基礎:一般＆退職・介護'!D23)</f>
        <v>92732</v>
      </c>
      <c r="E23" s="66">
        <f>SUM('一般＆退職・基礎:一般＆退職・介護'!E23)</f>
        <v>2132328</v>
      </c>
      <c r="F23" s="66">
        <f>SUM('一般＆退職・基礎:一般＆退職・介護'!F23)</f>
        <v>0</v>
      </c>
      <c r="G23" s="66">
        <f>SUM('一般＆退職・基礎:一般＆退職・介護'!G23)</f>
        <v>904305</v>
      </c>
      <c r="H23" s="66">
        <f>SUM('一般＆退職・基礎:一般＆退職・介護'!H23)</f>
        <v>435439</v>
      </c>
      <c r="I23" s="66">
        <f>SUM('一般＆退職・基礎:一般＆退職・介護'!I23)</f>
        <v>3472072</v>
      </c>
      <c r="J23" s="66">
        <f t="shared" si="0"/>
        <v>63963.59750930327</v>
      </c>
      <c r="K23" s="66">
        <f t="shared" si="1"/>
        <v>37442.00491739637</v>
      </c>
    </row>
    <row r="24" spans="1:11" ht="21.75" customHeight="1">
      <c r="A24" s="66">
        <v>18</v>
      </c>
      <c r="B24" s="67" t="s">
        <v>18</v>
      </c>
      <c r="C24" s="66">
        <f>SUM('一般＆退職・基礎:一般＆退職・介護'!C24)</f>
        <v>32959</v>
      </c>
      <c r="D24" s="66">
        <f>SUM('一般＆退職・基礎:一般＆退職・介護'!D24)</f>
        <v>59964</v>
      </c>
      <c r="E24" s="66">
        <f>SUM('一般＆退職・基礎:一般＆退職・介護'!E24)</f>
        <v>1302043</v>
      </c>
      <c r="F24" s="66">
        <f>SUM('一般＆退職・基礎:一般＆退職・介護'!F24)</f>
        <v>253307</v>
      </c>
      <c r="G24" s="66">
        <f>SUM('一般＆退職・基礎:一般＆退職・介護'!G24)</f>
        <v>543748</v>
      </c>
      <c r="H24" s="66">
        <f>SUM('一般＆退職・基礎:一般＆退職・介護'!H24)</f>
        <v>327580</v>
      </c>
      <c r="I24" s="66">
        <f>SUM('一般＆退職・基礎:一般＆退職・介護'!I24)</f>
        <v>2426678</v>
      </c>
      <c r="J24" s="66">
        <f t="shared" si="0"/>
        <v>73627.17315452531</v>
      </c>
      <c r="K24" s="66">
        <f t="shared" si="1"/>
        <v>40468.91468214262</v>
      </c>
    </row>
    <row r="25" spans="1:11" ht="21.75" customHeight="1">
      <c r="A25" s="66">
        <v>19</v>
      </c>
      <c r="B25" s="67" t="s">
        <v>19</v>
      </c>
      <c r="C25" s="66">
        <f>SUM('一般＆退職・基礎:一般＆退職・介護'!C25)</f>
        <v>14782</v>
      </c>
      <c r="D25" s="66">
        <f>SUM('一般＆退職・基礎:一般＆退職・介護'!D25)</f>
        <v>27860</v>
      </c>
      <c r="E25" s="66">
        <f>SUM('一般＆退職・基礎:一般＆退職・介護'!E25)</f>
        <v>571584</v>
      </c>
      <c r="F25" s="66">
        <f>SUM('一般＆退職・基礎:一般＆退職・介護'!F25)</f>
        <v>108135</v>
      </c>
      <c r="G25" s="66">
        <f>SUM('一般＆退職・基礎:一般＆退職・介護'!G25)</f>
        <v>245785</v>
      </c>
      <c r="H25" s="66">
        <f>SUM('一般＆退職・基礎:一般＆退職・介護'!H25)</f>
        <v>145030</v>
      </c>
      <c r="I25" s="66">
        <f>SUM('一般＆退職・基礎:一般＆退職・介護'!I25)</f>
        <v>1070534</v>
      </c>
      <c r="J25" s="66">
        <f t="shared" si="0"/>
        <v>72421.45853064538</v>
      </c>
      <c r="K25" s="66">
        <f t="shared" si="1"/>
        <v>38425.48456568557</v>
      </c>
    </row>
    <row r="26" spans="1:11" ht="21.75" customHeight="1">
      <c r="A26" s="66">
        <v>20</v>
      </c>
      <c r="B26" s="67" t="s">
        <v>20</v>
      </c>
      <c r="C26" s="66">
        <f>SUM('一般＆退職・基礎:一般＆退職・介護'!C26)</f>
        <v>19274</v>
      </c>
      <c r="D26" s="66">
        <f>SUM('一般＆退職・基礎:一般＆退職・介護'!D26)</f>
        <v>34120</v>
      </c>
      <c r="E26" s="66">
        <f>SUM('一般＆退職・基礎:一般＆退職・介護'!E26)</f>
        <v>1000864</v>
      </c>
      <c r="F26" s="66">
        <f>SUM('一般＆退職・基礎:一般＆退職・介護'!F26)</f>
        <v>0</v>
      </c>
      <c r="G26" s="66">
        <f>SUM('一般＆退職・基礎:一般＆退職・介護'!G26)</f>
        <v>358122</v>
      </c>
      <c r="H26" s="66">
        <f>SUM('一般＆退職・基礎:一般＆退職・介護'!H26)</f>
        <v>191237</v>
      </c>
      <c r="I26" s="66">
        <f>SUM('一般＆退職・基礎:一般＆退職・介護'!I26)</f>
        <v>1550223</v>
      </c>
      <c r="J26" s="66">
        <f t="shared" si="0"/>
        <v>80430.78758949881</v>
      </c>
      <c r="K26" s="66">
        <f t="shared" si="1"/>
        <v>45434.43728018757</v>
      </c>
    </row>
    <row r="27" spans="1:11" ht="21.75" customHeight="1">
      <c r="A27" s="66">
        <v>21</v>
      </c>
      <c r="B27" s="67" t="s">
        <v>34</v>
      </c>
      <c r="C27" s="66">
        <f>SUM('一般＆退職・基礎:一般＆退職・介護'!C27)</f>
        <v>20097</v>
      </c>
      <c r="D27" s="66">
        <f>SUM('一般＆退職・基礎:一般＆退職・介護'!D27)</f>
        <v>35375</v>
      </c>
      <c r="E27" s="66">
        <f>SUM('一般＆退職・基礎:一般＆退職・介護'!E27)</f>
        <v>599181</v>
      </c>
      <c r="F27" s="66">
        <f>SUM('一般＆退職・基礎:一般＆退職・介護'!F27)</f>
        <v>101139</v>
      </c>
      <c r="G27" s="66">
        <f>SUM('一般＆退職・基礎:一般＆退職・介護'!G27)</f>
        <v>236419</v>
      </c>
      <c r="H27" s="66">
        <f>SUM('一般＆退職・基礎:一般＆退職・介護'!H27)</f>
        <v>135664</v>
      </c>
      <c r="I27" s="66">
        <f>SUM('一般＆退職・基礎:一般＆退職・介護'!I27)</f>
        <v>1072403</v>
      </c>
      <c r="J27" s="66">
        <f aca="true" t="shared" si="2" ref="J27:J32">SUM(I27*1000/C27)</f>
        <v>53361.34746479574</v>
      </c>
      <c r="K27" s="66">
        <f aca="true" t="shared" si="3" ref="K27:K32">SUM(I27*1000/D27)</f>
        <v>30315.27915194346</v>
      </c>
    </row>
    <row r="28" spans="1:11" ht="21.75" customHeight="1">
      <c r="A28" s="66">
        <v>22</v>
      </c>
      <c r="B28" s="68" t="s">
        <v>35</v>
      </c>
      <c r="C28" s="66">
        <f>SUM('一般＆退職・基礎:一般＆退職・介護'!C28)</f>
        <v>21173</v>
      </c>
      <c r="D28" s="66">
        <f>SUM('一般＆退職・基礎:一般＆退職・介護'!D28)</f>
        <v>37057</v>
      </c>
      <c r="E28" s="66">
        <f>SUM('一般＆退職・基礎:一般＆退職・介護'!E28)</f>
        <v>809071</v>
      </c>
      <c r="F28" s="66">
        <f>SUM('一般＆退職・基礎:一般＆退職・介護'!F28)</f>
        <v>0</v>
      </c>
      <c r="G28" s="66">
        <f>SUM('一般＆退職・基礎:一般＆退職・介護'!G28)</f>
        <v>532123</v>
      </c>
      <c r="H28" s="66">
        <f>SUM('一般＆退職・基礎:一般＆退職・介護'!H28)</f>
        <v>140568</v>
      </c>
      <c r="I28" s="66">
        <f>SUM('一般＆退職・基礎:一般＆退職・介護'!I28)</f>
        <v>1481762</v>
      </c>
      <c r="J28" s="66">
        <f t="shared" si="2"/>
        <v>69983.56397298446</v>
      </c>
      <c r="K28" s="66">
        <f t="shared" si="3"/>
        <v>39986.02153439296</v>
      </c>
    </row>
    <row r="29" spans="1:11" ht="21.75" customHeight="1">
      <c r="A29" s="66">
        <v>23</v>
      </c>
      <c r="B29" s="68" t="s">
        <v>36</v>
      </c>
      <c r="C29" s="66">
        <f>SUM('一般＆退職・基礎:一般＆退職・介護'!C29)</f>
        <v>48506</v>
      </c>
      <c r="D29" s="66">
        <f>SUM('一般＆退職・基礎:一般＆退職・介護'!D29)</f>
        <v>90421</v>
      </c>
      <c r="E29" s="66">
        <f>SUM('一般＆退職・基礎:一般＆退職・介護'!E29)</f>
        <v>2288376</v>
      </c>
      <c r="F29" s="66">
        <f>SUM('一般＆退職・基礎:一般＆退職・介護'!F29)</f>
        <v>0</v>
      </c>
      <c r="G29" s="66">
        <f>SUM('一般＆退職・基礎:一般＆退職・介護'!G29)</f>
        <v>1051294</v>
      </c>
      <c r="H29" s="66">
        <f>SUM('一般＆退職・基礎:一般＆退職・介護'!H29)</f>
        <v>431648</v>
      </c>
      <c r="I29" s="66">
        <f>SUM('一般＆退職・基礎:一般＆退職・介護'!I29)</f>
        <v>3771318</v>
      </c>
      <c r="J29" s="66">
        <f t="shared" si="2"/>
        <v>77749.51552385272</v>
      </c>
      <c r="K29" s="66">
        <f t="shared" si="3"/>
        <v>41708.430563696485</v>
      </c>
    </row>
    <row r="30" spans="1:11" ht="21.75" customHeight="1">
      <c r="A30" s="66">
        <v>24</v>
      </c>
      <c r="B30" s="68" t="s">
        <v>37</v>
      </c>
      <c r="C30" s="66">
        <f>SUM('一般＆退職・基礎:一般＆退職・介護'!C30)</f>
        <v>27163</v>
      </c>
      <c r="D30" s="66">
        <f>SUM('一般＆退職・基礎:一般＆退職・介護'!D30)</f>
        <v>54805</v>
      </c>
      <c r="E30" s="66">
        <f>SUM('一般＆退職・基礎:一般＆退職・介護'!E30)</f>
        <v>1337153</v>
      </c>
      <c r="F30" s="66">
        <f>SUM('一般＆退職・基礎:一般＆退職・介護'!F30)</f>
        <v>258976</v>
      </c>
      <c r="G30" s="66">
        <f>SUM('一般＆退職・基礎:一般＆退職・介護'!G30)</f>
        <v>522908</v>
      </c>
      <c r="H30" s="66">
        <f>SUM('一般＆退職・基礎:一般＆退職・介護'!H30)</f>
        <v>253402</v>
      </c>
      <c r="I30" s="66">
        <f>SUM('一般＆退職・基礎:一般＆退職・介護'!I30)</f>
        <v>2372439</v>
      </c>
      <c r="J30" s="66">
        <f t="shared" si="2"/>
        <v>87340.83127784118</v>
      </c>
      <c r="K30" s="66">
        <f t="shared" si="3"/>
        <v>43288.732779855854</v>
      </c>
    </row>
    <row r="31" spans="1:11" ht="21.75" customHeight="1">
      <c r="A31" s="66">
        <v>25</v>
      </c>
      <c r="B31" s="68" t="s">
        <v>38</v>
      </c>
      <c r="C31" s="66">
        <f>SUM('一般＆退職・基礎:一般＆退職・介護'!C31)</f>
        <v>21369</v>
      </c>
      <c r="D31" s="66">
        <f>SUM('一般＆退職・基礎:一般＆退職・介護'!D31)</f>
        <v>39048</v>
      </c>
      <c r="E31" s="66">
        <f>SUM('一般＆退職・基礎:一般＆退職・介護'!E31)</f>
        <v>783599</v>
      </c>
      <c r="F31" s="66">
        <f>SUM('一般＆退職・基礎:一般＆退職・介護'!F31)</f>
        <v>182565</v>
      </c>
      <c r="G31" s="66">
        <f>SUM('一般＆退職・基礎:一般＆退職・介護'!G31)</f>
        <v>337881</v>
      </c>
      <c r="H31" s="66">
        <f>SUM('一般＆退職・基礎:一般＆退職・介護'!H31)</f>
        <v>188772</v>
      </c>
      <c r="I31" s="66">
        <f>SUM('一般＆退職・基礎:一般＆退職・介護'!I31)</f>
        <v>1492817</v>
      </c>
      <c r="J31" s="66">
        <f t="shared" si="2"/>
        <v>69859.00135710608</v>
      </c>
      <c r="K31" s="66">
        <f t="shared" si="3"/>
        <v>38230.30628969474</v>
      </c>
    </row>
    <row r="32" spans="1:11" ht="21.75" customHeight="1">
      <c r="A32" s="66">
        <v>26</v>
      </c>
      <c r="B32" s="68" t="s">
        <v>39</v>
      </c>
      <c r="C32" s="66">
        <f>SUM('一般＆退職・基礎:一般＆退職・介護'!C32)</f>
        <v>18520</v>
      </c>
      <c r="D32" s="66">
        <f>SUM('一般＆退職・基礎:一般＆退職・介護'!D32)</f>
        <v>33930</v>
      </c>
      <c r="E32" s="66">
        <f>SUM('一般＆退職・基礎:一般＆退職・介護'!E32)</f>
        <v>829106</v>
      </c>
      <c r="F32" s="66">
        <f>SUM('一般＆退職・基礎:一般＆退職・介護'!F32)</f>
        <v>175190</v>
      </c>
      <c r="G32" s="66">
        <f>SUM('一般＆退職・基礎:一般＆退職・介護'!G32)</f>
        <v>353355</v>
      </c>
      <c r="H32" s="66">
        <f>SUM('一般＆退職・基礎:一般＆退職・介護'!H32)</f>
        <v>172728</v>
      </c>
      <c r="I32" s="66">
        <f>SUM('一般＆退職・基礎:一般＆退職・介護'!I32)</f>
        <v>1530379</v>
      </c>
      <c r="J32" s="66">
        <f t="shared" si="2"/>
        <v>82633.85529157668</v>
      </c>
      <c r="K32" s="66">
        <f t="shared" si="3"/>
        <v>45104.00825228411</v>
      </c>
    </row>
    <row r="33" spans="1:11" ht="21.75" customHeight="1">
      <c r="A33" s="66">
        <v>27</v>
      </c>
      <c r="B33" s="69" t="s">
        <v>40</v>
      </c>
      <c r="C33" s="66">
        <f>SUM('一般＆退職・基礎:一般＆退職・介護'!C33)</f>
        <v>21284</v>
      </c>
      <c r="D33" s="66">
        <f>SUM('一般＆退職・基礎:一般＆退職・介護'!D33)</f>
        <v>41758</v>
      </c>
      <c r="E33" s="66">
        <f>SUM('一般＆退職・基礎:一般＆退職・介護'!E33)</f>
        <v>893393</v>
      </c>
      <c r="F33" s="66">
        <f>SUM('一般＆退職・基礎:一般＆退職・介護'!F33)</f>
        <v>156838</v>
      </c>
      <c r="G33" s="66">
        <f>SUM('一般＆退職・基礎:一般＆退職・介護'!G33)</f>
        <v>376250</v>
      </c>
      <c r="H33" s="66">
        <f>SUM('一般＆退職・基礎:一般＆退職・介護'!H33)</f>
        <v>200628</v>
      </c>
      <c r="I33" s="66">
        <f>SUM('一般＆退職・基礎:一般＆退職・介護'!I33)</f>
        <v>1627109</v>
      </c>
      <c r="J33" s="66">
        <f t="shared" si="0"/>
        <v>76447.51926329637</v>
      </c>
      <c r="K33" s="66">
        <f t="shared" si="1"/>
        <v>38965.20427223526</v>
      </c>
    </row>
    <row r="34" spans="1:11" ht="21.75" customHeight="1">
      <c r="A34" s="66">
        <v>28</v>
      </c>
      <c r="B34" s="67" t="s">
        <v>41</v>
      </c>
      <c r="C34" s="66">
        <f>SUM('一般＆退職・基礎:一般＆退職・介護'!C34)</f>
        <v>42820</v>
      </c>
      <c r="D34" s="66">
        <f>SUM('一般＆退職・基礎:一般＆退職・介護'!D34)</f>
        <v>79878</v>
      </c>
      <c r="E34" s="66">
        <f>SUM('一般＆退職・基礎:一般＆退職・介護'!E34)</f>
        <v>1967905</v>
      </c>
      <c r="F34" s="66">
        <f>SUM('一般＆退職・基礎:一般＆退職・介護'!F34)</f>
        <v>0</v>
      </c>
      <c r="G34" s="66">
        <f>SUM('一般＆退職・基礎:一般＆退職・介護'!G34)</f>
        <v>895231</v>
      </c>
      <c r="H34" s="66">
        <f>SUM('一般＆退職・基礎:一般＆退職・介護'!H34)</f>
        <v>407859</v>
      </c>
      <c r="I34" s="66">
        <f>SUM('一般＆退職・基礎:一般＆退職・介護'!I34)</f>
        <v>3270995</v>
      </c>
      <c r="J34" s="66">
        <f t="shared" si="0"/>
        <v>76389.42083138721</v>
      </c>
      <c r="K34" s="66">
        <f t="shared" si="1"/>
        <v>40949.8860762663</v>
      </c>
    </row>
    <row r="35" spans="1:11" ht="21.75" customHeight="1">
      <c r="A35" s="66">
        <v>29</v>
      </c>
      <c r="B35" s="67" t="s">
        <v>42</v>
      </c>
      <c r="C35" s="66">
        <f>SUM('一般＆退職・基礎:一般＆退職・介護'!C35)</f>
        <v>19397</v>
      </c>
      <c r="D35" s="66">
        <f>SUM('一般＆退職・基礎:一般＆退職・介護'!D35)</f>
        <v>39665</v>
      </c>
      <c r="E35" s="66">
        <f>SUM('一般＆退職・基礎:一般＆退職・介護'!E35)</f>
        <v>732675</v>
      </c>
      <c r="F35" s="66">
        <f>SUM('一般＆退職・基礎:一般＆退職・介護'!F35)</f>
        <v>154829</v>
      </c>
      <c r="G35" s="66">
        <f>SUM('一般＆退職・基礎:一般＆退職・介護'!G35)</f>
        <v>379110</v>
      </c>
      <c r="H35" s="66">
        <f>SUM('一般＆退職・基礎:一般＆退職・介護'!H35)</f>
        <v>176213</v>
      </c>
      <c r="I35" s="66">
        <f>SUM('一般＆退職・基礎:一般＆退職・介護'!I35)</f>
        <v>1442827</v>
      </c>
      <c r="J35" s="66">
        <f t="shared" si="0"/>
        <v>74384.02845800896</v>
      </c>
      <c r="K35" s="66">
        <f t="shared" si="1"/>
        <v>36375.31829068448</v>
      </c>
    </row>
    <row r="36" spans="1:11" ht="21.75" customHeight="1">
      <c r="A36" s="66">
        <v>30</v>
      </c>
      <c r="B36" s="67" t="s">
        <v>43</v>
      </c>
      <c r="C36" s="66">
        <f>SUM('一般＆退職・基礎:一般＆退職・介護'!C36)</f>
        <v>30801</v>
      </c>
      <c r="D36" s="66">
        <f>SUM('一般＆退職・基礎:一般＆退職・介護'!D36)</f>
        <v>61410</v>
      </c>
      <c r="E36" s="66">
        <f>SUM('一般＆退職・基礎:一般＆退職・介護'!E36)</f>
        <v>1255842</v>
      </c>
      <c r="F36" s="66">
        <f>SUM('一般＆退職・基礎:一般＆退職・介護'!F36)</f>
        <v>0</v>
      </c>
      <c r="G36" s="66">
        <f>SUM('一般＆退職・基礎:一般＆退職・介護'!G36)</f>
        <v>717480</v>
      </c>
      <c r="H36" s="66">
        <f>SUM('一般＆退職・基礎:一般＆退職・介護'!H36)</f>
        <v>234751</v>
      </c>
      <c r="I36" s="66">
        <f>SUM('一般＆退職・基礎:一般＆退職・介護'!I36)</f>
        <v>2208073</v>
      </c>
      <c r="J36" s="66">
        <f t="shared" si="0"/>
        <v>71688.35427421187</v>
      </c>
      <c r="K36" s="66">
        <f t="shared" si="1"/>
        <v>35956.24491125224</v>
      </c>
    </row>
    <row r="37" spans="1:11" ht="21.75" customHeight="1">
      <c r="A37" s="66">
        <v>31</v>
      </c>
      <c r="B37" s="67" t="s">
        <v>44</v>
      </c>
      <c r="C37" s="66">
        <f>SUM('一般＆退職・基礎:一般＆退職・介護'!C37)</f>
        <v>18298</v>
      </c>
      <c r="D37" s="66">
        <f>SUM('一般＆退職・基礎:一般＆退職・介護'!D37)</f>
        <v>33351</v>
      </c>
      <c r="E37" s="66">
        <f>SUM('一般＆退職・基礎:一般＆退職・介護'!E37)</f>
        <v>897789</v>
      </c>
      <c r="F37" s="66">
        <f>SUM('一般＆退職・基礎:一般＆退職・介護'!F37)</f>
        <v>103379</v>
      </c>
      <c r="G37" s="66">
        <f>SUM('一般＆退職・基礎:一般＆退職・介護'!G37)</f>
        <v>324313</v>
      </c>
      <c r="H37" s="66">
        <f>SUM('一般＆退職・基礎:一般＆退職・介護'!H37)</f>
        <v>163971</v>
      </c>
      <c r="I37" s="66">
        <f>SUM('一般＆退職・基礎:一般＆退職・介護'!I37)</f>
        <v>1489452</v>
      </c>
      <c r="J37" s="66">
        <f t="shared" si="0"/>
        <v>81399.71581593617</v>
      </c>
      <c r="K37" s="66">
        <f t="shared" si="1"/>
        <v>44659.89025816317</v>
      </c>
    </row>
    <row r="38" spans="1:11" ht="21.75" customHeight="1">
      <c r="A38" s="70">
        <v>32</v>
      </c>
      <c r="B38" s="71" t="s">
        <v>45</v>
      </c>
      <c r="C38" s="70">
        <f>SUM('一般＆退職・基礎:一般＆退職・介護'!C38)</f>
        <v>22842</v>
      </c>
      <c r="D38" s="70">
        <f>SUM('一般＆退職・基礎:一般＆退職・介護'!D38)</f>
        <v>42956</v>
      </c>
      <c r="E38" s="70">
        <f>SUM('一般＆退職・基礎:一般＆退職・介護'!E38)</f>
        <v>952373</v>
      </c>
      <c r="F38" s="70">
        <f>SUM('一般＆退職・基礎:一般＆退職・介護'!F38)</f>
        <v>0</v>
      </c>
      <c r="G38" s="70">
        <f>SUM('一般＆退職・基礎:一般＆退職・介護'!G38)</f>
        <v>514013</v>
      </c>
      <c r="H38" s="70">
        <f>SUM('一般＆退職・基礎:一般＆退職・介護'!H38)</f>
        <v>186895</v>
      </c>
      <c r="I38" s="70">
        <f>SUM('一般＆退職・基礎:一般＆退職・介護'!I38)</f>
        <v>1653281</v>
      </c>
      <c r="J38" s="70">
        <f t="shared" si="0"/>
        <v>72378.99483407757</v>
      </c>
      <c r="K38" s="70">
        <f t="shared" si="1"/>
        <v>38487.77819163795</v>
      </c>
    </row>
    <row r="39" spans="1:11" s="44" customFormat="1" ht="21.75" customHeight="1">
      <c r="A39" s="50"/>
      <c r="B39" s="51" t="s">
        <v>47</v>
      </c>
      <c r="C39" s="72">
        <f>SUM('一般＆退職・基礎:一般＆退職・介護'!C39)</f>
        <v>1111051</v>
      </c>
      <c r="D39" s="72">
        <f>SUM('一般＆退職・基礎:一般＆退職・介護'!D39)</f>
        <v>1985592</v>
      </c>
      <c r="E39" s="72">
        <f>SUM('一般＆退職・基礎:一般＆退職・介護'!E39)</f>
        <v>46554023</v>
      </c>
      <c r="F39" s="72">
        <f>SUM('一般＆退職・基礎:一般＆退職・介護'!F39)</f>
        <v>4706307</v>
      </c>
      <c r="G39" s="72">
        <f>SUM('一般＆退職・基礎:一般＆退職・介護'!G39)</f>
        <v>19797953</v>
      </c>
      <c r="H39" s="72">
        <f>SUM('一般＆退職・基礎:一般＆退職・介護'!H39)</f>
        <v>9584972</v>
      </c>
      <c r="I39" s="72">
        <f>SUM('一般＆退職・基礎:一般＆退職・介護'!I39)</f>
        <v>80643255</v>
      </c>
      <c r="J39" s="72">
        <f t="shared" si="0"/>
        <v>72582.85623252219</v>
      </c>
      <c r="K39" s="72">
        <f t="shared" si="1"/>
        <v>40614.21228530332</v>
      </c>
    </row>
    <row r="40" spans="1:11" ht="21.75" customHeight="1">
      <c r="A40" s="73">
        <v>33</v>
      </c>
      <c r="B40" s="74" t="s">
        <v>21</v>
      </c>
      <c r="C40" s="73">
        <f>SUM('一般＆退職・基礎:一般＆退職・介護'!C40)</f>
        <v>15673</v>
      </c>
      <c r="D40" s="73">
        <f>SUM('一般＆退職・基礎:一般＆退職・介護'!D40)</f>
        <v>29952</v>
      </c>
      <c r="E40" s="73">
        <f>SUM('一般＆退職・基礎:一般＆退職・介護'!E40)</f>
        <v>666747</v>
      </c>
      <c r="F40" s="73">
        <f>SUM('一般＆退職・基礎:一般＆退職・介護'!F40)</f>
        <v>82092</v>
      </c>
      <c r="G40" s="73">
        <f>SUM('一般＆退職・基礎:一般＆退職・介護'!G40)</f>
        <v>375043</v>
      </c>
      <c r="H40" s="73">
        <f>SUM('一般＆退職・基礎:一般＆退職・介護'!H40)</f>
        <v>125532</v>
      </c>
      <c r="I40" s="73">
        <f>SUM('一般＆退職・基礎:一般＆退職・介護'!I40)</f>
        <v>1249414</v>
      </c>
      <c r="J40" s="73">
        <f t="shared" si="0"/>
        <v>79717.60352198048</v>
      </c>
      <c r="K40" s="73">
        <f t="shared" si="1"/>
        <v>41713.87553418803</v>
      </c>
    </row>
    <row r="41" spans="1:11" ht="21.75" customHeight="1">
      <c r="A41" s="66">
        <v>34</v>
      </c>
      <c r="B41" s="67" t="s">
        <v>22</v>
      </c>
      <c r="C41" s="66">
        <f>SUM('一般＆退職・基礎:一般＆退職・介護'!C41)</f>
        <v>9263</v>
      </c>
      <c r="D41" s="66">
        <f>SUM('一般＆退職・基礎:一般＆退職・介護'!D41)</f>
        <v>16948</v>
      </c>
      <c r="E41" s="66">
        <f>SUM('一般＆退職・基礎:一般＆退職・介護'!E41)</f>
        <v>297136</v>
      </c>
      <c r="F41" s="66">
        <f>SUM('一般＆退職・基礎:一般＆退職・介護'!F41)</f>
        <v>41532</v>
      </c>
      <c r="G41" s="66">
        <f>SUM('一般＆退職・基礎:一般＆退職・介護'!G41)</f>
        <v>167163</v>
      </c>
      <c r="H41" s="66">
        <f>SUM('一般＆退職・基礎:一般＆退職・介護'!H41)</f>
        <v>71914</v>
      </c>
      <c r="I41" s="66">
        <f>SUM('一般＆退職・基礎:一般＆退職・介護'!I41)</f>
        <v>577745</v>
      </c>
      <c r="J41" s="66">
        <f t="shared" si="0"/>
        <v>62371.2620101479</v>
      </c>
      <c r="K41" s="66">
        <f t="shared" si="1"/>
        <v>34089.2730705688</v>
      </c>
    </row>
    <row r="42" spans="1:11" ht="21.75" customHeight="1">
      <c r="A42" s="66">
        <v>35</v>
      </c>
      <c r="B42" s="67" t="s">
        <v>46</v>
      </c>
      <c r="C42" s="66">
        <f>SUM('一般＆退職・基礎:一般＆退職・介護'!C42)</f>
        <v>9343</v>
      </c>
      <c r="D42" s="66">
        <f>SUM('一般＆退職・基礎:一般＆退職・介護'!D42)</f>
        <v>16783</v>
      </c>
      <c r="E42" s="66">
        <f>SUM('一般＆退職・基礎:一般＆退職・介護'!E42)</f>
        <v>290690</v>
      </c>
      <c r="F42" s="66">
        <f>SUM('一般＆退職・基礎:一般＆退職・介護'!F42)</f>
        <v>68458</v>
      </c>
      <c r="G42" s="66">
        <f>SUM('一般＆退職・基礎:一般＆退職・介護'!G42)</f>
        <v>142938</v>
      </c>
      <c r="H42" s="66">
        <f>SUM('一般＆退職・基礎:一般＆退職・介護'!H42)</f>
        <v>59181</v>
      </c>
      <c r="I42" s="66">
        <f>SUM('一般＆退職・基礎:一般＆退職・介護'!I42)</f>
        <v>561267</v>
      </c>
      <c r="J42" s="66">
        <f t="shared" si="0"/>
        <v>60073.530985764744</v>
      </c>
      <c r="K42" s="66">
        <f t="shared" si="1"/>
        <v>33442.59071679676</v>
      </c>
    </row>
    <row r="43" spans="1:11" ht="21.75" customHeight="1">
      <c r="A43" s="66">
        <v>36</v>
      </c>
      <c r="B43" s="67" t="s">
        <v>23</v>
      </c>
      <c r="C43" s="66">
        <f>SUM('一般＆退職・基礎:一般＆退職・介護'!C43)</f>
        <v>11790</v>
      </c>
      <c r="D43" s="66">
        <f>SUM('一般＆退職・基礎:一般＆退職・介護'!D43)</f>
        <v>20336</v>
      </c>
      <c r="E43" s="66">
        <f>SUM('一般＆退職・基礎:一般＆退職・介護'!E43)</f>
        <v>347490</v>
      </c>
      <c r="F43" s="66">
        <f>SUM('一般＆退職・基礎:一般＆退職・介護'!F43)</f>
        <v>0</v>
      </c>
      <c r="G43" s="66">
        <f>SUM('一般＆退職・基礎:一般＆退職・介護'!G43)</f>
        <v>134993</v>
      </c>
      <c r="H43" s="66">
        <f>SUM('一般＆退職・基礎:一般＆退職・介護'!H43)</f>
        <v>70361</v>
      </c>
      <c r="I43" s="66">
        <f>SUM('一般＆退職・基礎:一般＆退職・介護'!I43)</f>
        <v>552844</v>
      </c>
      <c r="J43" s="66">
        <f t="shared" si="0"/>
        <v>46890.92451229856</v>
      </c>
      <c r="K43" s="66">
        <f t="shared" si="1"/>
        <v>27185.483870967742</v>
      </c>
    </row>
    <row r="44" spans="1:11" ht="21.75" customHeight="1">
      <c r="A44" s="66">
        <v>37</v>
      </c>
      <c r="B44" s="67" t="s">
        <v>24</v>
      </c>
      <c r="C44" s="66">
        <f>SUM('一般＆退職・基礎:一般＆退職・介護'!C44)</f>
        <v>10461</v>
      </c>
      <c r="D44" s="66">
        <f>SUM('一般＆退職・基礎:一般＆退職・介護'!D44)</f>
        <v>18518</v>
      </c>
      <c r="E44" s="66">
        <f>SUM('一般＆退職・基礎:一般＆退職・介護'!E44)</f>
        <v>357933</v>
      </c>
      <c r="F44" s="66">
        <f>SUM('一般＆退職・基礎:一般＆退職・介護'!F44)</f>
        <v>80668</v>
      </c>
      <c r="G44" s="66">
        <f>SUM('一般＆退職・基礎:一般＆退職・介護'!G44)</f>
        <v>158577</v>
      </c>
      <c r="H44" s="66">
        <f>SUM('一般＆退職・基礎:一般＆退職・介護'!H44)</f>
        <v>74041</v>
      </c>
      <c r="I44" s="66">
        <f>SUM('一般＆退職・基礎:一般＆退職・介護'!I44)</f>
        <v>671219</v>
      </c>
      <c r="J44" s="66">
        <f t="shared" si="0"/>
        <v>64163.94226173406</v>
      </c>
      <c r="K44" s="66">
        <f t="shared" si="1"/>
        <v>36246.84091154552</v>
      </c>
    </row>
    <row r="45" spans="1:11" ht="21.75" customHeight="1">
      <c r="A45" s="66">
        <v>38</v>
      </c>
      <c r="B45" s="67" t="s">
        <v>25</v>
      </c>
      <c r="C45" s="66">
        <f>SUM('一般＆退職・基礎:一般＆退職・介護'!C45)</f>
        <v>7487</v>
      </c>
      <c r="D45" s="66">
        <f>SUM('一般＆退職・基礎:一般＆退職・介護'!D45)</f>
        <v>12681</v>
      </c>
      <c r="E45" s="66">
        <f>SUM('一般＆退職・基礎:一般＆退職・介護'!E45)</f>
        <v>279659</v>
      </c>
      <c r="F45" s="66">
        <f>SUM('一般＆退職・基礎:一般＆退職・介護'!F45)</f>
        <v>52682</v>
      </c>
      <c r="G45" s="66">
        <f>SUM('一般＆退職・基礎:一般＆退職・介護'!G45)</f>
        <v>125158</v>
      </c>
      <c r="H45" s="66">
        <f>SUM('一般＆退職・基礎:一般＆退職・介護'!H45)</f>
        <v>67633</v>
      </c>
      <c r="I45" s="66">
        <f>SUM('一般＆退職・基礎:一般＆退職・介護'!I45)</f>
        <v>525132</v>
      </c>
      <c r="J45" s="66">
        <f t="shared" si="0"/>
        <v>70139.17456925337</v>
      </c>
      <c r="K45" s="66">
        <f t="shared" si="1"/>
        <v>41410.92973740241</v>
      </c>
    </row>
    <row r="46" spans="1:11" ht="21.75" customHeight="1">
      <c r="A46" s="66">
        <v>39</v>
      </c>
      <c r="B46" s="67" t="s">
        <v>26</v>
      </c>
      <c r="C46" s="66">
        <f>SUM('一般＆退職・基礎:一般＆退職・介護'!C46)</f>
        <v>19045</v>
      </c>
      <c r="D46" s="66">
        <f>SUM('一般＆退職・基礎:一般＆退職・介護'!D46)</f>
        <v>33612</v>
      </c>
      <c r="E46" s="66">
        <f>SUM('一般＆退職・基礎:一般＆退職・介護'!E46)</f>
        <v>724647</v>
      </c>
      <c r="F46" s="66">
        <f>SUM('一般＆退職・基礎:一般＆退職・介護'!F46)</f>
        <v>119551</v>
      </c>
      <c r="G46" s="66">
        <f>SUM('一般＆退職・基礎:一般＆退職・介護'!G46)</f>
        <v>336728</v>
      </c>
      <c r="H46" s="66">
        <f>SUM('一般＆退職・基礎:一般＆退職・介護'!H46)</f>
        <v>168736</v>
      </c>
      <c r="I46" s="66">
        <f>SUM('一般＆退職・基礎:一般＆退職・介護'!I46)</f>
        <v>1349662</v>
      </c>
      <c r="J46" s="66">
        <f t="shared" si="0"/>
        <v>70866.9992123917</v>
      </c>
      <c r="K46" s="66">
        <f t="shared" si="1"/>
        <v>40154.17112935856</v>
      </c>
    </row>
    <row r="47" spans="1:11" ht="21.75" customHeight="1">
      <c r="A47" s="66">
        <v>40</v>
      </c>
      <c r="B47" s="67" t="s">
        <v>27</v>
      </c>
      <c r="C47" s="66">
        <f>SUM('一般＆退職・基礎:一般＆退職・介護'!C47)</f>
        <v>4976</v>
      </c>
      <c r="D47" s="66">
        <f>SUM('一般＆退職・基礎:一般＆退職・介護'!D47)</f>
        <v>9333</v>
      </c>
      <c r="E47" s="66">
        <f>SUM('一般＆退職・基礎:一般＆退職・介護'!E47)</f>
        <v>194108</v>
      </c>
      <c r="F47" s="66">
        <f>SUM('一般＆退職・基礎:一般＆退職・介護'!F47)</f>
        <v>51268</v>
      </c>
      <c r="G47" s="66">
        <f>SUM('一般＆退職・基礎:一般＆退職・介護'!G47)</f>
        <v>101297</v>
      </c>
      <c r="H47" s="66">
        <f>SUM('一般＆退職・基礎:一般＆退職・介護'!H47)</f>
        <v>48849</v>
      </c>
      <c r="I47" s="66">
        <f>SUM('一般＆退職・基礎:一般＆退職・介護'!I47)</f>
        <v>395522</v>
      </c>
      <c r="J47" s="66">
        <f t="shared" si="0"/>
        <v>79485.93247588424</v>
      </c>
      <c r="K47" s="66">
        <f t="shared" si="1"/>
        <v>42378.87067395264</v>
      </c>
    </row>
    <row r="48" spans="1:11" ht="21.75" customHeight="1">
      <c r="A48" s="66">
        <v>41</v>
      </c>
      <c r="B48" s="67" t="s">
        <v>28</v>
      </c>
      <c r="C48" s="66">
        <f>SUM('一般＆退職・基礎:一般＆退職・介護'!C48)</f>
        <v>11074</v>
      </c>
      <c r="D48" s="66">
        <f>SUM('一般＆退職・基礎:一般＆退職・介護'!D48)</f>
        <v>23483</v>
      </c>
      <c r="E48" s="66">
        <f>SUM('一般＆退職・基礎:一般＆退職・介護'!E48)</f>
        <v>575672</v>
      </c>
      <c r="F48" s="66">
        <f>SUM('一般＆退職・基礎:一般＆退職・介護'!F48)</f>
        <v>108912</v>
      </c>
      <c r="G48" s="66">
        <f>SUM('一般＆退職・基礎:一般＆退職・介護'!G48)</f>
        <v>219505</v>
      </c>
      <c r="H48" s="66">
        <f>SUM('一般＆退職・基礎:一般＆退職・介護'!H48)</f>
        <v>91630</v>
      </c>
      <c r="I48" s="66">
        <f>SUM('一般＆退職・基礎:一般＆退職・介護'!I48)</f>
        <v>995719</v>
      </c>
      <c r="J48" s="66">
        <f t="shared" si="0"/>
        <v>89915.02618746614</v>
      </c>
      <c r="K48" s="66">
        <f t="shared" si="1"/>
        <v>42401.694843077974</v>
      </c>
    </row>
    <row r="49" spans="1:11" ht="21.75" customHeight="1">
      <c r="A49" s="66">
        <v>42</v>
      </c>
      <c r="B49" s="67" t="s">
        <v>29</v>
      </c>
      <c r="C49" s="66">
        <f>SUM('一般＆退職・基礎:一般＆退職・介護'!C49)</f>
        <v>3906</v>
      </c>
      <c r="D49" s="66">
        <f>SUM('一般＆退職・基礎:一般＆退職・介護'!D49)</f>
        <v>7722</v>
      </c>
      <c r="E49" s="66">
        <f>SUM('一般＆退職・基礎:一般＆退職・介護'!E49)</f>
        <v>197325</v>
      </c>
      <c r="F49" s="66">
        <f>SUM('一般＆退職・基礎:一般＆退職・介護'!F49)</f>
        <v>39204</v>
      </c>
      <c r="G49" s="66">
        <f>SUM('一般＆退職・基礎:一般＆退職・介護'!G49)</f>
        <v>78796</v>
      </c>
      <c r="H49" s="66">
        <f>SUM('一般＆退職・基礎:一般＆退職・介護'!H49)</f>
        <v>36735</v>
      </c>
      <c r="I49" s="66">
        <f>SUM('一般＆退職・基礎:一般＆退職・介護'!I49)</f>
        <v>352060</v>
      </c>
      <c r="J49" s="66">
        <f t="shared" si="0"/>
        <v>90133.12852022529</v>
      </c>
      <c r="K49" s="66">
        <f t="shared" si="1"/>
        <v>45591.81559181559</v>
      </c>
    </row>
    <row r="50" spans="1:11" ht="21.75" customHeight="1">
      <c r="A50" s="66">
        <v>43</v>
      </c>
      <c r="B50" s="67" t="s">
        <v>30</v>
      </c>
      <c r="C50" s="66">
        <f>SUM('一般＆退職・基礎:一般＆退職・介護'!C50)</f>
        <v>12384</v>
      </c>
      <c r="D50" s="66">
        <f>SUM('一般＆退職・基礎:一般＆退職・介護'!D50)</f>
        <v>24889</v>
      </c>
      <c r="E50" s="66">
        <f>SUM('一般＆退職・基礎:一般＆退職・介護'!E50)</f>
        <v>699224</v>
      </c>
      <c r="F50" s="66">
        <f>SUM('一般＆退職・基礎:一般＆退職・介護'!F50)</f>
        <v>106116</v>
      </c>
      <c r="G50" s="66">
        <f>SUM('一般＆退職・基礎:一般＆退職・介護'!G50)</f>
        <v>288536</v>
      </c>
      <c r="H50" s="66">
        <f>SUM('一般＆退職・基礎:一般＆退職・介護'!H50)</f>
        <v>124885</v>
      </c>
      <c r="I50" s="66">
        <f>SUM('一般＆退職・基礎:一般＆退職・介護'!I50)</f>
        <v>1218761</v>
      </c>
      <c r="J50" s="66">
        <f t="shared" si="0"/>
        <v>98414.16343669251</v>
      </c>
      <c r="K50" s="66">
        <f t="shared" si="1"/>
        <v>48967.8572863514</v>
      </c>
    </row>
    <row r="51" spans="1:11" ht="21.75" customHeight="1">
      <c r="A51" s="70">
        <v>44</v>
      </c>
      <c r="B51" s="71" t="s">
        <v>31</v>
      </c>
      <c r="C51" s="75">
        <f>SUM('一般＆退職・基礎:一般＆退職・介護'!C51)</f>
        <v>8292</v>
      </c>
      <c r="D51" s="75">
        <f>SUM('一般＆退職・基礎:一般＆退職・介護'!D51)</f>
        <v>14730</v>
      </c>
      <c r="E51" s="75">
        <f>SUM('一般＆退職・基礎:一般＆退職・介護'!E51)</f>
        <v>375065</v>
      </c>
      <c r="F51" s="75">
        <f>SUM('一般＆退職・基礎:一般＆退職・介護'!F51)</f>
        <v>37316</v>
      </c>
      <c r="G51" s="75">
        <f>SUM('一般＆退職・基礎:一般＆退職・介護'!G51)</f>
        <v>163148</v>
      </c>
      <c r="H51" s="75">
        <f>SUM('一般＆退職・基礎:一般＆退職・介護'!H51)</f>
        <v>83907</v>
      </c>
      <c r="I51" s="75">
        <f>SUM('一般＆退職・基礎:一般＆退職・介護'!I51)</f>
        <v>659436</v>
      </c>
      <c r="J51" s="70">
        <f t="shared" si="0"/>
        <v>79526.77279305355</v>
      </c>
      <c r="K51" s="70">
        <f t="shared" si="1"/>
        <v>44768.22810590632</v>
      </c>
    </row>
    <row r="52" spans="1:11" s="44" customFormat="1" ht="21.75" customHeight="1">
      <c r="A52" s="50"/>
      <c r="B52" s="76" t="s">
        <v>1</v>
      </c>
      <c r="C52" s="72">
        <f>SUM('一般＆退職・基礎:一般＆退職・介護'!C52)</f>
        <v>123694</v>
      </c>
      <c r="D52" s="72">
        <f>SUM('一般＆退職・基礎:一般＆退職・介護'!D52)</f>
        <v>228987</v>
      </c>
      <c r="E52" s="72">
        <f>SUM('一般＆退職・基礎:一般＆退職・介護'!E52)</f>
        <v>5005696</v>
      </c>
      <c r="F52" s="72">
        <f>SUM('一般＆退職・基礎:一般＆退職・介護'!F52)</f>
        <v>787799</v>
      </c>
      <c r="G52" s="72">
        <f>SUM('一般＆退職・基礎:一般＆退職・介護'!G52)</f>
        <v>2291882</v>
      </c>
      <c r="H52" s="72">
        <f>SUM('一般＆退職・基礎:一般＆退職・介護'!H52)</f>
        <v>1023404</v>
      </c>
      <c r="I52" s="72">
        <f>SUM('一般＆退職・基礎:一般＆退職・介護'!I52)</f>
        <v>9108781</v>
      </c>
      <c r="J52" s="72">
        <f>SUM(I52*1000/C52)</f>
        <v>73639.63490549258</v>
      </c>
      <c r="K52" s="72">
        <f>SUM(I52*1000/D52)</f>
        <v>39778.59441802373</v>
      </c>
    </row>
    <row r="53" spans="1:11" s="44" customFormat="1" ht="21.75" customHeight="1">
      <c r="A53" s="61"/>
      <c r="B53" s="77" t="s">
        <v>61</v>
      </c>
      <c r="C53" s="78">
        <f>SUM('一般＆退職・基礎:一般＆退職・介護'!C53)</f>
        <v>1234745</v>
      </c>
      <c r="D53" s="78">
        <f>SUM('一般＆退職・基礎:一般＆退職・介護'!D53)</f>
        <v>2214579</v>
      </c>
      <c r="E53" s="78">
        <f>SUM('一般＆退職・基礎:一般＆退職・介護'!E53)</f>
        <v>51559719</v>
      </c>
      <c r="F53" s="78">
        <f>SUM('一般＆退職・基礎:一般＆退職・介護'!F53)</f>
        <v>5494106</v>
      </c>
      <c r="G53" s="78">
        <f>SUM('一般＆退職・基礎:一般＆退職・介護'!G53)</f>
        <v>22089835</v>
      </c>
      <c r="H53" s="78">
        <f>SUM('一般＆退職・基礎:一般＆退職・介護'!H53)</f>
        <v>10608376</v>
      </c>
      <c r="I53" s="78">
        <f>SUM('一般＆退職・基礎:一般＆退職・介護'!I53)</f>
        <v>89752036</v>
      </c>
      <c r="J53" s="78">
        <f>SUM(I53*1000/C53)</f>
        <v>72688.72196283443</v>
      </c>
      <c r="K53" s="78">
        <f>SUM(I53*1000/D53)</f>
        <v>40527.8095746415</v>
      </c>
    </row>
    <row r="54" ht="17.25" customHeight="1"/>
  </sheetData>
  <sheetProtection/>
  <mergeCells count="12">
    <mergeCell ref="A3:A6"/>
    <mergeCell ref="C3:D3"/>
    <mergeCell ref="E3:H3"/>
    <mergeCell ref="C4:C6"/>
    <mergeCell ref="D4:D6"/>
    <mergeCell ref="E4:E6"/>
    <mergeCell ref="B3:B6"/>
    <mergeCell ref="J3:J6"/>
    <mergeCell ref="K3:K6"/>
    <mergeCell ref="F4:F6"/>
    <mergeCell ref="G4:G6"/>
    <mergeCell ref="H4:H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H23030059</cp:lastModifiedBy>
  <cp:lastPrinted>2011-02-10T01:02:27Z</cp:lastPrinted>
  <dcterms:created xsi:type="dcterms:W3CDTF">2003-03-10T00:04:38Z</dcterms:created>
  <dcterms:modified xsi:type="dcterms:W3CDTF">2011-02-22T00:16:02Z</dcterms:modified>
  <cp:category/>
  <cp:version/>
  <cp:contentType/>
  <cp:contentStatus/>
</cp:coreProperties>
</file>