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45" windowHeight="8175" tabRatio="713" activeTab="0"/>
  </bookViews>
  <sheets>
    <sheet name="一般＆退職・基礎" sheetId="1" r:id="rId1"/>
    <sheet name="一般＆退職・後期" sheetId="2" r:id="rId2"/>
    <sheet name="一般＆退職・介護" sheetId="3" r:id="rId3"/>
    <sheet name="合計・基礎+介護" sheetId="4" r:id="rId4"/>
  </sheets>
  <definedNames>
    <definedName name="_xlnm.Print_Area" localSheetId="2">'一般＆退職・介護'!$A$1:$K$53</definedName>
    <definedName name="_xlnm.Print_Area" localSheetId="0">'一般＆退職・基礎'!$A$1:$K$53</definedName>
    <definedName name="_xlnm.Print_Area" localSheetId="1">'一般＆退職・後期'!$A$1:$K$53</definedName>
    <definedName name="_xlnm.Print_Area" localSheetId="3">'合計・基礎+介護'!$A$1:$K$53</definedName>
  </definedNames>
  <calcPr fullCalcOnLoad="1" refMode="R1C1"/>
</workbook>
</file>

<file path=xl/sharedStrings.xml><?xml version="1.0" encoding="utf-8"?>
<sst xmlns="http://schemas.openxmlformats.org/spreadsheetml/2006/main" count="249" uniqueCount="68">
  <si>
    <t>平等割額　（千円）</t>
  </si>
  <si>
    <t>（町 村 計）</t>
  </si>
  <si>
    <t>（1）基礎課税額に係る分</t>
  </si>
  <si>
    <t>水戸市</t>
  </si>
  <si>
    <t>日立市</t>
  </si>
  <si>
    <t>土浦市</t>
  </si>
  <si>
    <t>古河市</t>
  </si>
  <si>
    <t>石岡市</t>
  </si>
  <si>
    <t>結城市</t>
  </si>
  <si>
    <t>下妻市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</si>
  <si>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</si>
  <si>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</si>
  <si>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</si>
  <si>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</si>
  <si>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</si>
  <si>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</si>
  <si>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</si>
  <si>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</si>
  <si>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</si>
  <si>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潮来市</t>
  </si>
  <si>
    <t>守谷市</t>
  </si>
  <si>
    <t>茨城町</t>
  </si>
  <si>
    <t>大洗町</t>
  </si>
  <si>
    <t>東海村</t>
  </si>
  <si>
    <t>大子町</t>
  </si>
  <si>
    <t>美浦村</t>
  </si>
  <si>
    <t>阿見町</t>
  </si>
  <si>
    <t>河内町</t>
  </si>
  <si>
    <t>八千代町</t>
  </si>
  <si>
    <t>五霞町</t>
  </si>
  <si>
    <t>境町</t>
  </si>
  <si>
    <t>利根町</t>
  </si>
  <si>
    <t>龍ケ崎市</t>
  </si>
  <si>
    <t>常総市</t>
  </si>
  <si>
    <t>常陸大宮市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</si>
  <si>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</si>
  <si>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</si>
  <si>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</si>
  <si>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</si>
  <si>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</si>
  <si>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</si>
  <si>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</si>
  <si>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</si>
  <si>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</si>
  <si>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</si>
  <si>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</si>
  <si>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城里町</t>
  </si>
  <si>
    <t>（市 計）</t>
  </si>
  <si>
    <t>番号</t>
  </si>
  <si>
    <t>市町村名</t>
  </si>
  <si>
    <t>国民健康保険</t>
  </si>
  <si>
    <t>国　民　健　康　保　険　税</t>
  </si>
  <si>
    <t>１世帯当たりの保険税の額（円）</t>
  </si>
  <si>
    <t>被保険者１人当たりの保険税額（円）</t>
  </si>
  <si>
    <t>世　帯　数　　　　　　　　（世帯）</t>
  </si>
  <si>
    <t>被保険者数（人）</t>
  </si>
  <si>
    <t>所得割額　（千円）</t>
  </si>
  <si>
    <t>資産割額　（千円）</t>
  </si>
  <si>
    <t>均等割額　（千円）</t>
  </si>
  <si>
    <t>総　　額</t>
  </si>
  <si>
    <t>（千円）</t>
  </si>
  <si>
    <t>（市町村計）</t>
  </si>
  <si>
    <t>（2）後期高齢者支援金等課税額に係る分</t>
  </si>
  <si>
    <t>（3）介護納付金課税額に係る分</t>
  </si>
  <si>
    <t>（4）合計（基礎＋後期高齢者支援金等分＋介護分）</t>
  </si>
  <si>
    <t>延べ
被保険者数
（人）</t>
  </si>
  <si>
    <t>延べ
世帯数
（世帯）</t>
  </si>
  <si>
    <t>第６表　平成２４年度国民健康保険税（料）に関する調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</si>
</sst>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  <numFmt numFmtId="178" formatCode="0_);[Red]\(0\)"/>
    <numFmt numFmtId="179" formatCode="#,##0_);[Red]\(#,##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7"/>
      <name val="ＭＳ Ｐゴシック"/>
      <family val="3"/>
    </font>
    <font>
      <sz val="16"/>
      <name val="ＭＳ 明朝"/>
      <family val="1"/>
    </font>
    <font>
      <sz val="16"/>
      <name val="ＭＳ Ｐゴシック"/>
      <family val="3"/>
    </font>
    <font>
      <b/>
      <sz val="17"/>
      <name val="ＭＳ Ｐゴシック"/>
      <family val="3"/>
    </font>
    <font>
      <b/>
      <sz val="16"/>
      <name val="ＭＳ Ｐ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 vertical="center"/>
      <protection/>
    </xf>
    <xf numFmtId="0" fontId="41" fillId="32" borderId="0" applyNumberFormat="0" applyBorder="0" applyAlignment="0" applyProtection="0"/>
  </cellStyleXfs>
  <cellXfs count="99">
    <xf numFmtId="0" fontId="0" fillId="0" borderId="0" xfId="0" applyAlignment="1">
      <alignment/>
    </xf>
    <xf numFmtId="176" fontId="0" fillId="0" borderId="0" xfId="0" applyNumberFormat="1" applyAlignment="1">
      <alignment/>
    </xf>
    <xf numFmtId="177" fontId="0" fillId="0" borderId="0" xfId="0" applyNumberFormat="1" applyAlignment="1">
      <alignment/>
    </xf>
    <xf numFmtId="176" fontId="0" fillId="0" borderId="0" xfId="0" applyNumberFormat="1" applyAlignment="1">
      <alignment vertical="center"/>
    </xf>
    <xf numFmtId="177" fontId="3" fillId="0" borderId="0" xfId="0" applyNumberFormat="1" applyFont="1" applyAlignment="1">
      <alignment vertical="center"/>
    </xf>
    <xf numFmtId="0" fontId="0" fillId="0" borderId="0" xfId="60">
      <alignment vertical="center"/>
      <protection/>
    </xf>
    <xf numFmtId="176" fontId="2" fillId="0" borderId="0" xfId="0" applyNumberFormat="1" applyFont="1" applyAlignment="1">
      <alignment/>
    </xf>
    <xf numFmtId="177" fontId="2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177" fontId="4" fillId="0" borderId="0" xfId="0" applyNumberFormat="1" applyFont="1" applyAlignment="1">
      <alignment vertical="center"/>
    </xf>
    <xf numFmtId="176" fontId="0" fillId="0" borderId="0" xfId="0" applyNumberFormat="1" applyFont="1" applyAlignment="1">
      <alignment/>
    </xf>
    <xf numFmtId="176" fontId="0" fillId="0" borderId="0" xfId="0" applyNumberFormat="1" applyFont="1" applyAlignment="1">
      <alignment vertical="center"/>
    </xf>
    <xf numFmtId="176" fontId="0" fillId="0" borderId="0" xfId="0" applyNumberFormat="1" applyFont="1" applyAlignment="1">
      <alignment vertical="center"/>
    </xf>
    <xf numFmtId="176" fontId="5" fillId="0" borderId="0" xfId="0" applyNumberFormat="1" applyFont="1" applyAlignment="1">
      <alignment vertical="center"/>
    </xf>
    <xf numFmtId="176" fontId="6" fillId="0" borderId="0" xfId="0" applyNumberFormat="1" applyFont="1" applyAlignment="1">
      <alignment vertical="center"/>
    </xf>
    <xf numFmtId="176" fontId="7" fillId="0" borderId="10" xfId="0" applyNumberFormat="1" applyFont="1" applyBorder="1" applyAlignment="1">
      <alignment/>
    </xf>
    <xf numFmtId="176" fontId="7" fillId="0" borderId="0" xfId="0" applyNumberFormat="1" applyFont="1" applyBorder="1" applyAlignment="1">
      <alignment horizontal="center"/>
    </xf>
    <xf numFmtId="176" fontId="7" fillId="0" borderId="11" xfId="0" applyNumberFormat="1" applyFont="1" applyBorder="1" applyAlignment="1">
      <alignment/>
    </xf>
    <xf numFmtId="0" fontId="7" fillId="0" borderId="12" xfId="0" applyFont="1" applyBorder="1" applyAlignment="1">
      <alignment horizontal="center" shrinkToFit="1"/>
    </xf>
    <xf numFmtId="176" fontId="7" fillId="0" borderId="12" xfId="0" applyNumberFormat="1" applyFont="1" applyBorder="1" applyAlignment="1">
      <alignment horizontal="center" shrinkToFit="1"/>
    </xf>
    <xf numFmtId="0" fontId="7" fillId="0" borderId="13" xfId="0" applyFont="1" applyBorder="1" applyAlignment="1">
      <alignment horizontal="center" shrinkToFit="1"/>
    </xf>
    <xf numFmtId="176" fontId="0" fillId="0" borderId="0" xfId="0" applyNumberFormat="1" applyFill="1" applyAlignment="1">
      <alignment/>
    </xf>
    <xf numFmtId="176" fontId="0" fillId="0" borderId="0" xfId="0" applyNumberFormat="1" applyFont="1" applyAlignment="1">
      <alignment horizontal="center" vertical="center" shrinkToFit="1"/>
    </xf>
    <xf numFmtId="176" fontId="0" fillId="0" borderId="0" xfId="0" applyNumberFormat="1" applyFont="1" applyAlignment="1">
      <alignment horizontal="center" vertical="center" shrinkToFit="1"/>
    </xf>
    <xf numFmtId="0" fontId="7" fillId="0" borderId="14" xfId="0" applyFont="1" applyBorder="1" applyAlignment="1">
      <alignment horizontal="center" shrinkToFit="1"/>
    </xf>
    <xf numFmtId="0" fontId="7" fillId="0" borderId="15" xfId="0" applyFont="1" applyBorder="1" applyAlignment="1">
      <alignment horizontal="center" shrinkToFit="1"/>
    </xf>
    <xf numFmtId="0" fontId="7" fillId="0" borderId="16" xfId="0" applyFont="1" applyBorder="1" applyAlignment="1">
      <alignment horizontal="center" shrinkToFit="1"/>
    </xf>
    <xf numFmtId="176" fontId="0" fillId="0" borderId="0" xfId="0" applyNumberFormat="1" applyAlignment="1">
      <alignment horizontal="center" shrinkToFit="1"/>
    </xf>
    <xf numFmtId="176" fontId="7" fillId="0" borderId="13" xfId="0" applyNumberFormat="1" applyFont="1" applyBorder="1" applyAlignment="1">
      <alignment horizontal="center" shrinkToFit="1"/>
    </xf>
    <xf numFmtId="177" fontId="6" fillId="0" borderId="0" xfId="0" applyNumberFormat="1" applyFont="1" applyAlignment="1">
      <alignment vertical="center"/>
    </xf>
    <xf numFmtId="177" fontId="7" fillId="0" borderId="17" xfId="0" applyNumberFormat="1" applyFont="1" applyBorder="1" applyAlignment="1">
      <alignment/>
    </xf>
    <xf numFmtId="177" fontId="7" fillId="0" borderId="12" xfId="0" applyNumberFormat="1" applyFont="1" applyBorder="1" applyAlignment="1">
      <alignment/>
    </xf>
    <xf numFmtId="177" fontId="7" fillId="0" borderId="18" xfId="0" applyNumberFormat="1" applyFont="1" applyBorder="1" applyAlignment="1">
      <alignment/>
    </xf>
    <xf numFmtId="177" fontId="7" fillId="0" borderId="19" xfId="0" applyNumberFormat="1" applyFont="1" applyBorder="1" applyAlignment="1">
      <alignment/>
    </xf>
    <xf numFmtId="177" fontId="0" fillId="0" borderId="0" xfId="0" applyNumberFormat="1" applyFill="1" applyAlignment="1">
      <alignment/>
    </xf>
    <xf numFmtId="177" fontId="0" fillId="0" borderId="0" xfId="0" applyNumberFormat="1" applyFont="1" applyAlignment="1">
      <alignment horizontal="center" shrinkToFit="1"/>
    </xf>
    <xf numFmtId="177" fontId="4" fillId="0" borderId="0" xfId="0" applyNumberFormat="1" applyFont="1" applyAlignment="1">
      <alignment horizontal="center" vertical="center" shrinkToFit="1"/>
    </xf>
    <xf numFmtId="177" fontId="0" fillId="0" borderId="0" xfId="0" applyNumberFormat="1" applyAlignment="1">
      <alignment horizontal="center" shrinkToFit="1"/>
    </xf>
    <xf numFmtId="176" fontId="0" fillId="0" borderId="0" xfId="0" applyNumberFormat="1" applyFont="1" applyAlignment="1">
      <alignment horizontal="center" shrinkToFit="1"/>
    </xf>
    <xf numFmtId="177" fontId="7" fillId="33" borderId="20" xfId="0" applyNumberFormat="1" applyFont="1" applyFill="1" applyBorder="1" applyAlignment="1">
      <alignment/>
    </xf>
    <xf numFmtId="0" fontId="7" fillId="33" borderId="21" xfId="0" applyFont="1" applyFill="1" applyBorder="1" applyAlignment="1">
      <alignment horizontal="center" shrinkToFit="1"/>
    </xf>
    <xf numFmtId="176" fontId="7" fillId="33" borderId="21" xfId="0" applyNumberFormat="1" applyFont="1" applyFill="1" applyBorder="1" applyAlignment="1">
      <alignment horizontal="center" shrinkToFit="1"/>
    </xf>
    <xf numFmtId="177" fontId="7" fillId="33" borderId="22" xfId="0" applyNumberFormat="1" applyFont="1" applyFill="1" applyBorder="1" applyAlignment="1">
      <alignment/>
    </xf>
    <xf numFmtId="176" fontId="7" fillId="33" borderId="23" xfId="0" applyNumberFormat="1" applyFont="1" applyFill="1" applyBorder="1" applyAlignment="1">
      <alignment horizontal="center" shrinkToFit="1"/>
    </xf>
    <xf numFmtId="177" fontId="7" fillId="33" borderId="17" xfId="0" applyNumberFormat="1" applyFont="1" applyFill="1" applyBorder="1" applyAlignment="1">
      <alignment/>
    </xf>
    <xf numFmtId="0" fontId="7" fillId="33" borderId="14" xfId="0" applyFont="1" applyFill="1" applyBorder="1" applyAlignment="1">
      <alignment horizontal="center" shrinkToFit="1"/>
    </xf>
    <xf numFmtId="177" fontId="7" fillId="33" borderId="12" xfId="0" applyNumberFormat="1" applyFont="1" applyFill="1" applyBorder="1" applyAlignment="1">
      <alignment/>
    </xf>
    <xf numFmtId="0" fontId="7" fillId="33" borderId="13" xfId="0" applyFont="1" applyFill="1" applyBorder="1" applyAlignment="1">
      <alignment horizontal="center" shrinkToFit="1"/>
    </xf>
    <xf numFmtId="0" fontId="7" fillId="33" borderId="12" xfId="0" applyFont="1" applyFill="1" applyBorder="1" applyAlignment="1">
      <alignment horizontal="center" shrinkToFit="1"/>
    </xf>
    <xf numFmtId="177" fontId="7" fillId="33" borderId="13" xfId="0" applyNumberFormat="1" applyFont="1" applyFill="1" applyBorder="1" applyAlignment="1">
      <alignment horizontal="center" shrinkToFit="1"/>
    </xf>
    <xf numFmtId="177" fontId="7" fillId="33" borderId="18" xfId="0" applyNumberFormat="1" applyFont="1" applyFill="1" applyBorder="1" applyAlignment="1">
      <alignment/>
    </xf>
    <xf numFmtId="0" fontId="7" fillId="33" borderId="15" xfId="0" applyFont="1" applyFill="1" applyBorder="1" applyAlignment="1">
      <alignment horizontal="center" shrinkToFit="1"/>
    </xf>
    <xf numFmtId="177" fontId="7" fillId="33" borderId="19" xfId="0" applyNumberFormat="1" applyFont="1" applyFill="1" applyBorder="1" applyAlignment="1">
      <alignment/>
    </xf>
    <xf numFmtId="0" fontId="7" fillId="33" borderId="16" xfId="0" applyFont="1" applyFill="1" applyBorder="1" applyAlignment="1">
      <alignment horizontal="center" shrinkToFit="1"/>
    </xf>
    <xf numFmtId="177" fontId="7" fillId="33" borderId="21" xfId="0" applyNumberFormat="1" applyFont="1" applyFill="1" applyBorder="1" applyAlignment="1">
      <alignment horizontal="center" shrinkToFit="1"/>
    </xf>
    <xf numFmtId="177" fontId="7" fillId="33" borderId="23" xfId="0" applyNumberFormat="1" applyFont="1" applyFill="1" applyBorder="1" applyAlignment="1">
      <alignment horizontal="center" shrinkToFit="1"/>
    </xf>
    <xf numFmtId="179" fontId="7" fillId="0" borderId="17" xfId="48" applyNumberFormat="1" applyFont="1" applyBorder="1" applyAlignment="1">
      <alignment vertical="center"/>
    </xf>
    <xf numFmtId="179" fontId="7" fillId="0" borderId="12" xfId="48" applyNumberFormat="1" applyFont="1" applyBorder="1" applyAlignment="1">
      <alignment vertical="center"/>
    </xf>
    <xf numFmtId="179" fontId="7" fillId="0" borderId="13" xfId="48" applyNumberFormat="1" applyFont="1" applyBorder="1" applyAlignment="1">
      <alignment vertical="center"/>
    </xf>
    <xf numFmtId="179" fontId="7" fillId="0" borderId="18" xfId="48" applyNumberFormat="1" applyFont="1" applyBorder="1" applyAlignment="1">
      <alignment vertical="center"/>
    </xf>
    <xf numFmtId="179" fontId="7" fillId="0" borderId="19" xfId="48" applyNumberFormat="1" applyFont="1" applyBorder="1" applyAlignment="1">
      <alignment vertical="center"/>
    </xf>
    <xf numFmtId="179" fontId="7" fillId="0" borderId="17" xfId="0" applyNumberFormat="1" applyFont="1" applyBorder="1" applyAlignment="1">
      <alignment vertical="center"/>
    </xf>
    <xf numFmtId="179" fontId="7" fillId="33" borderId="17" xfId="0" applyNumberFormat="1" applyFont="1" applyFill="1" applyBorder="1" applyAlignment="1">
      <alignment horizontal="right" vertical="center"/>
    </xf>
    <xf numFmtId="179" fontId="7" fillId="33" borderId="17" xfId="0" applyNumberFormat="1" applyFont="1" applyFill="1" applyBorder="1" applyAlignment="1">
      <alignment vertical="center"/>
    </xf>
    <xf numFmtId="179" fontId="7" fillId="0" borderId="12" xfId="0" applyNumberFormat="1" applyFont="1" applyBorder="1" applyAlignment="1">
      <alignment vertical="center"/>
    </xf>
    <xf numFmtId="179" fontId="7" fillId="33" borderId="12" xfId="0" applyNumberFormat="1" applyFont="1" applyFill="1" applyBorder="1" applyAlignment="1">
      <alignment horizontal="right" vertical="center"/>
    </xf>
    <xf numFmtId="179" fontId="7" fillId="33" borderId="12" xfId="0" applyNumberFormat="1" applyFont="1" applyFill="1" applyBorder="1" applyAlignment="1">
      <alignment vertical="center"/>
    </xf>
    <xf numFmtId="179" fontId="7" fillId="0" borderId="18" xfId="0" applyNumberFormat="1" applyFont="1" applyBorder="1" applyAlignment="1">
      <alignment vertical="center"/>
    </xf>
    <xf numFmtId="179" fontId="7" fillId="33" borderId="24" xfId="0" applyNumberFormat="1" applyFont="1" applyFill="1" applyBorder="1" applyAlignment="1">
      <alignment horizontal="right" vertical="center"/>
    </xf>
    <xf numFmtId="179" fontId="7" fillId="33" borderId="18" xfId="0" applyNumberFormat="1" applyFont="1" applyFill="1" applyBorder="1" applyAlignment="1">
      <alignment vertical="center"/>
    </xf>
    <xf numFmtId="179" fontId="7" fillId="33" borderId="25" xfId="0" applyNumberFormat="1" applyFont="1" applyFill="1" applyBorder="1" applyAlignment="1">
      <alignment vertical="center"/>
    </xf>
    <xf numFmtId="179" fontId="7" fillId="0" borderId="19" xfId="0" applyNumberFormat="1" applyFont="1" applyBorder="1" applyAlignment="1">
      <alignment vertical="center"/>
    </xf>
    <xf numFmtId="179" fontId="7" fillId="33" borderId="19" xfId="0" applyNumberFormat="1" applyFont="1" applyFill="1" applyBorder="1" applyAlignment="1">
      <alignment vertical="center"/>
    </xf>
    <xf numFmtId="179" fontId="7" fillId="33" borderId="26" xfId="0" applyNumberFormat="1" applyFont="1" applyFill="1" applyBorder="1" applyAlignment="1">
      <alignment vertical="center"/>
    </xf>
    <xf numFmtId="179" fontId="7" fillId="33" borderId="24" xfId="0" applyNumberFormat="1" applyFont="1" applyFill="1" applyBorder="1" applyAlignment="1">
      <alignment vertical="center"/>
    </xf>
    <xf numFmtId="179" fontId="7" fillId="0" borderId="12" xfId="0" applyNumberFormat="1" applyFont="1" applyBorder="1" applyAlignment="1">
      <alignment horizontal="right" vertical="center"/>
    </xf>
    <xf numFmtId="177" fontId="7" fillId="33" borderId="17" xfId="0" applyNumberFormat="1" applyFont="1" applyFill="1" applyBorder="1" applyAlignment="1">
      <alignment vertical="center"/>
    </xf>
    <xf numFmtId="177" fontId="7" fillId="33" borderId="12" xfId="0" applyNumberFormat="1" applyFont="1" applyFill="1" applyBorder="1" applyAlignment="1">
      <alignment vertical="center"/>
    </xf>
    <xf numFmtId="177" fontId="7" fillId="33" borderId="18" xfId="0" applyNumberFormat="1" applyFont="1" applyFill="1" applyBorder="1" applyAlignment="1">
      <alignment vertical="center"/>
    </xf>
    <xf numFmtId="177" fontId="7" fillId="33" borderId="25" xfId="0" applyNumberFormat="1" applyFont="1" applyFill="1" applyBorder="1" applyAlignment="1">
      <alignment vertical="center"/>
    </xf>
    <xf numFmtId="177" fontId="7" fillId="33" borderId="19" xfId="0" applyNumberFormat="1" applyFont="1" applyFill="1" applyBorder="1" applyAlignment="1">
      <alignment vertical="center"/>
    </xf>
    <xf numFmtId="177" fontId="7" fillId="33" borderId="24" xfId="0" applyNumberFormat="1" applyFont="1" applyFill="1" applyBorder="1" applyAlignment="1">
      <alignment vertical="center"/>
    </xf>
    <xf numFmtId="177" fontId="7" fillId="33" borderId="26" xfId="0" applyNumberFormat="1" applyFont="1" applyFill="1" applyBorder="1" applyAlignment="1">
      <alignment vertical="center"/>
    </xf>
    <xf numFmtId="176" fontId="7" fillId="0" borderId="27" xfId="0" applyNumberFormat="1" applyFont="1" applyBorder="1" applyAlignment="1">
      <alignment horizontal="center" vertical="center" wrapText="1"/>
    </xf>
    <xf numFmtId="176" fontId="7" fillId="0" borderId="28" xfId="0" applyNumberFormat="1" applyFont="1" applyBorder="1" applyAlignment="1">
      <alignment horizontal="center" vertical="center" wrapText="1"/>
    </xf>
    <xf numFmtId="176" fontId="7" fillId="0" borderId="26" xfId="0" applyNumberFormat="1" applyFont="1" applyBorder="1" applyAlignment="1">
      <alignment horizontal="center" vertical="center" wrapText="1"/>
    </xf>
    <xf numFmtId="176" fontId="7" fillId="0" borderId="20" xfId="0" applyNumberFormat="1" applyFont="1" applyBorder="1" applyAlignment="1">
      <alignment horizontal="center"/>
    </xf>
    <xf numFmtId="176" fontId="7" fillId="0" borderId="29" xfId="0" applyNumberFormat="1" applyFont="1" applyBorder="1" applyAlignment="1">
      <alignment horizontal="center"/>
    </xf>
    <xf numFmtId="176" fontId="7" fillId="0" borderId="27" xfId="0" applyNumberFormat="1" applyFont="1" applyBorder="1" applyAlignment="1">
      <alignment horizontal="center" vertical="center" textRotation="255"/>
    </xf>
    <xf numFmtId="176" fontId="7" fillId="0" borderId="28" xfId="0" applyNumberFormat="1" applyFont="1" applyBorder="1" applyAlignment="1">
      <alignment horizontal="center" vertical="center" textRotation="255"/>
    </xf>
    <xf numFmtId="176" fontId="7" fillId="0" borderId="26" xfId="0" applyNumberFormat="1" applyFont="1" applyBorder="1" applyAlignment="1">
      <alignment horizontal="center" vertical="center" textRotation="255"/>
    </xf>
    <xf numFmtId="176" fontId="7" fillId="0" borderId="21" xfId="0" applyNumberFormat="1" applyFont="1" applyBorder="1" applyAlignment="1">
      <alignment horizontal="center"/>
    </xf>
    <xf numFmtId="176" fontId="7" fillId="0" borderId="30" xfId="0" applyNumberFormat="1" applyFont="1" applyBorder="1" applyAlignment="1">
      <alignment horizontal="center" vertical="center" wrapText="1"/>
    </xf>
    <xf numFmtId="176" fontId="7" fillId="0" borderId="31" xfId="0" applyNumberFormat="1" applyFont="1" applyBorder="1" applyAlignment="1">
      <alignment horizontal="center" vertical="center" wrapText="1"/>
    </xf>
    <xf numFmtId="176" fontId="7" fillId="0" borderId="22" xfId="0" applyNumberFormat="1" applyFont="1" applyBorder="1" applyAlignment="1">
      <alignment horizontal="center" vertical="center" wrapText="1"/>
    </xf>
    <xf numFmtId="176" fontId="7" fillId="0" borderId="25" xfId="0" applyNumberFormat="1" applyFont="1" applyBorder="1" applyAlignment="1">
      <alignment horizontal="center" vertical="center" wrapText="1"/>
    </xf>
    <xf numFmtId="176" fontId="7" fillId="0" borderId="27" xfId="0" applyNumberFormat="1" applyFont="1" applyBorder="1" applyAlignment="1">
      <alignment horizontal="center" vertical="center" shrinkToFit="1"/>
    </xf>
    <xf numFmtId="176" fontId="7" fillId="0" borderId="28" xfId="0" applyNumberFormat="1" applyFont="1" applyBorder="1" applyAlignment="1">
      <alignment horizontal="center" vertical="center" shrinkToFit="1"/>
    </xf>
    <xf numFmtId="176" fontId="7" fillId="0" borderId="26" xfId="0" applyNumberFormat="1" applyFont="1" applyBorder="1" applyAlignment="1">
      <alignment horizontal="center" vertical="center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一般＆退職・基礎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1"/>
  <sheetViews>
    <sheetView showGridLines="0" tabSelected="1" view="pageBreakPreview" zoomScale="75" zoomScaleSheetLayoutView="75" zoomScalePageLayoutView="0" workbookViewId="0" topLeftCell="A1">
      <pane xSplit="2" ySplit="6" topLeftCell="C7" activePane="bottomRight" state="frozen"/>
      <selection pane="topLeft" activeCell="D12" sqref="D12"/>
      <selection pane="topRight" activeCell="D12" sqref="D12"/>
      <selection pane="bottomLeft" activeCell="D12" sqref="D12"/>
      <selection pane="bottomRight" activeCell="M41" sqref="M41"/>
    </sheetView>
  </sheetViews>
  <sheetFormatPr defaultColWidth="9.00390625" defaultRowHeight="13.5"/>
  <cols>
    <col min="1" max="1" width="4.625" style="1" customWidth="1"/>
    <col min="2" max="2" width="11.625" style="27" customWidth="1"/>
    <col min="3" max="11" width="12.625" style="1" customWidth="1"/>
    <col min="12" max="16384" width="9.00390625" style="1" customWidth="1"/>
  </cols>
  <sheetData>
    <row r="1" spans="1:11" s="3" customFormat="1" ht="24" customHeight="1">
      <c r="A1" s="13" t="s">
        <v>67</v>
      </c>
      <c r="B1" s="22"/>
      <c r="C1" s="11"/>
      <c r="D1" s="11"/>
      <c r="E1" s="11"/>
      <c r="F1" s="11"/>
      <c r="G1" s="11"/>
      <c r="H1" s="11"/>
      <c r="I1" s="11"/>
      <c r="J1" s="11"/>
      <c r="K1" s="11"/>
    </row>
    <row r="2" spans="1:11" s="3" customFormat="1" ht="24" customHeight="1">
      <c r="A2" s="14" t="s">
        <v>2</v>
      </c>
      <c r="B2" s="23"/>
      <c r="C2" s="12"/>
      <c r="D2" s="12"/>
      <c r="E2" s="12"/>
      <c r="F2" s="12"/>
      <c r="G2" s="12"/>
      <c r="H2" s="12"/>
      <c r="I2" s="12"/>
      <c r="J2" s="12"/>
      <c r="K2" s="12"/>
    </row>
    <row r="3" spans="1:11" ht="17.25" customHeight="1">
      <c r="A3" s="88" t="s">
        <v>48</v>
      </c>
      <c r="B3" s="96" t="s">
        <v>49</v>
      </c>
      <c r="C3" s="86" t="s">
        <v>50</v>
      </c>
      <c r="D3" s="91"/>
      <c r="E3" s="86" t="s">
        <v>51</v>
      </c>
      <c r="F3" s="87"/>
      <c r="G3" s="87"/>
      <c r="H3" s="87"/>
      <c r="I3" s="15"/>
      <c r="J3" s="83" t="s">
        <v>52</v>
      </c>
      <c r="K3" s="83" t="s">
        <v>53</v>
      </c>
    </row>
    <row r="4" spans="1:11" ht="17.25" customHeight="1">
      <c r="A4" s="89"/>
      <c r="B4" s="97"/>
      <c r="C4" s="92" t="s">
        <v>54</v>
      </c>
      <c r="D4" s="95" t="s">
        <v>55</v>
      </c>
      <c r="E4" s="83" t="s">
        <v>56</v>
      </c>
      <c r="F4" s="83" t="s">
        <v>57</v>
      </c>
      <c r="G4" s="83" t="s">
        <v>58</v>
      </c>
      <c r="H4" s="83" t="s">
        <v>0</v>
      </c>
      <c r="I4" s="16" t="s">
        <v>59</v>
      </c>
      <c r="J4" s="84"/>
      <c r="K4" s="84"/>
    </row>
    <row r="5" spans="1:11" ht="17.25" customHeight="1">
      <c r="A5" s="89"/>
      <c r="B5" s="97"/>
      <c r="C5" s="93"/>
      <c r="D5" s="95"/>
      <c r="E5" s="84"/>
      <c r="F5" s="84"/>
      <c r="G5" s="84"/>
      <c r="H5" s="84"/>
      <c r="I5" s="16" t="s">
        <v>60</v>
      </c>
      <c r="J5" s="84"/>
      <c r="K5" s="84"/>
    </row>
    <row r="6" spans="1:11" ht="17.25" customHeight="1">
      <c r="A6" s="90"/>
      <c r="B6" s="98"/>
      <c r="C6" s="94"/>
      <c r="D6" s="95"/>
      <c r="E6" s="85"/>
      <c r="F6" s="85"/>
      <c r="G6" s="85"/>
      <c r="H6" s="85"/>
      <c r="I6" s="17"/>
      <c r="J6" s="85"/>
      <c r="K6" s="85"/>
    </row>
    <row r="7" spans="1:11" ht="21.75" customHeight="1">
      <c r="A7" s="30">
        <v>1</v>
      </c>
      <c r="B7" s="24" t="s">
        <v>3</v>
      </c>
      <c r="C7" s="56">
        <v>43394</v>
      </c>
      <c r="D7" s="56">
        <v>76231</v>
      </c>
      <c r="E7" s="61">
        <v>2639237</v>
      </c>
      <c r="F7" s="61">
        <v>0</v>
      </c>
      <c r="G7" s="61">
        <v>1300862</v>
      </c>
      <c r="H7" s="61">
        <v>780643</v>
      </c>
      <c r="I7" s="62">
        <f>SUM(E7:H7)</f>
        <v>4720742</v>
      </c>
      <c r="J7" s="63">
        <f>SUM(I7*1000/C7)</f>
        <v>108787.896944278</v>
      </c>
      <c r="K7" s="63">
        <f>SUM(I7*1000/D7)</f>
        <v>61926.80143248809</v>
      </c>
    </row>
    <row r="8" spans="1:11" ht="21.75" customHeight="1">
      <c r="A8" s="31">
        <v>2</v>
      </c>
      <c r="B8" s="20" t="s">
        <v>4</v>
      </c>
      <c r="C8" s="57">
        <v>25947</v>
      </c>
      <c r="D8" s="57">
        <v>42543</v>
      </c>
      <c r="E8" s="64">
        <v>1477016</v>
      </c>
      <c r="F8" s="64">
        <v>247276</v>
      </c>
      <c r="G8" s="64">
        <v>506013</v>
      </c>
      <c r="H8" s="64">
        <v>319019</v>
      </c>
      <c r="I8" s="65">
        <f aca="true" t="shared" si="0" ref="I8:I51">SUM(E8:H8)</f>
        <v>2549324</v>
      </c>
      <c r="J8" s="66">
        <f aca="true" t="shared" si="1" ref="J8:J51">SUM(I8*1000/C8)</f>
        <v>98251.20437815547</v>
      </c>
      <c r="K8" s="66">
        <f aca="true" t="shared" si="2" ref="K8:K51">SUM(I8*1000/D8)</f>
        <v>59923.465670027974</v>
      </c>
    </row>
    <row r="9" spans="1:11" ht="21.75" customHeight="1">
      <c r="A9" s="31">
        <v>3</v>
      </c>
      <c r="B9" s="20" t="s">
        <v>5</v>
      </c>
      <c r="C9" s="57">
        <v>24735</v>
      </c>
      <c r="D9" s="57">
        <v>44093</v>
      </c>
      <c r="E9" s="64">
        <v>1654062</v>
      </c>
      <c r="F9" s="64">
        <v>116737</v>
      </c>
      <c r="G9" s="64">
        <v>592573</v>
      </c>
      <c r="H9" s="64">
        <v>345763</v>
      </c>
      <c r="I9" s="65">
        <f t="shared" si="0"/>
        <v>2709135</v>
      </c>
      <c r="J9" s="66">
        <f t="shared" si="1"/>
        <v>109526.37962401456</v>
      </c>
      <c r="K9" s="66">
        <f t="shared" si="2"/>
        <v>61441.385253895176</v>
      </c>
    </row>
    <row r="10" spans="1:11" ht="21.75" customHeight="1">
      <c r="A10" s="31">
        <v>4</v>
      </c>
      <c r="B10" s="20" t="s">
        <v>6</v>
      </c>
      <c r="C10" s="57">
        <v>25258</v>
      </c>
      <c r="D10" s="57">
        <v>47659</v>
      </c>
      <c r="E10" s="64">
        <v>1953556</v>
      </c>
      <c r="F10" s="64">
        <v>0</v>
      </c>
      <c r="G10" s="64">
        <v>608319</v>
      </c>
      <c r="H10" s="64">
        <v>308948</v>
      </c>
      <c r="I10" s="65">
        <f t="shared" si="0"/>
        <v>2870823</v>
      </c>
      <c r="J10" s="66">
        <f t="shared" si="1"/>
        <v>113659.94932298678</v>
      </c>
      <c r="K10" s="66">
        <f t="shared" si="2"/>
        <v>60236.744371472334</v>
      </c>
    </row>
    <row r="11" spans="1:11" ht="21.75" customHeight="1">
      <c r="A11" s="31">
        <v>5</v>
      </c>
      <c r="B11" s="20" t="s">
        <v>7</v>
      </c>
      <c r="C11" s="57">
        <v>13228</v>
      </c>
      <c r="D11" s="57">
        <v>24525</v>
      </c>
      <c r="E11" s="64">
        <v>882685</v>
      </c>
      <c r="F11" s="64">
        <v>145652</v>
      </c>
      <c r="G11" s="64">
        <v>410533</v>
      </c>
      <c r="H11" s="64">
        <v>193811</v>
      </c>
      <c r="I11" s="65">
        <f t="shared" si="0"/>
        <v>1632681</v>
      </c>
      <c r="J11" s="66">
        <f t="shared" si="1"/>
        <v>123426.14151799213</v>
      </c>
      <c r="K11" s="66">
        <f t="shared" si="2"/>
        <v>66572.11009174312</v>
      </c>
    </row>
    <row r="12" spans="1:11" ht="21.75" customHeight="1">
      <c r="A12" s="31">
        <v>6</v>
      </c>
      <c r="B12" s="20" t="s">
        <v>8</v>
      </c>
      <c r="C12" s="57">
        <v>8989</v>
      </c>
      <c r="D12" s="57">
        <v>17729</v>
      </c>
      <c r="E12" s="64">
        <v>703563</v>
      </c>
      <c r="F12" s="64">
        <v>139734</v>
      </c>
      <c r="G12" s="64">
        <v>247788</v>
      </c>
      <c r="H12" s="64">
        <v>128927</v>
      </c>
      <c r="I12" s="65">
        <f t="shared" si="0"/>
        <v>1220012</v>
      </c>
      <c r="J12" s="66">
        <f t="shared" si="1"/>
        <v>135722.77227722772</v>
      </c>
      <c r="K12" s="66">
        <f t="shared" si="2"/>
        <v>68814.48474251227</v>
      </c>
    </row>
    <row r="13" spans="1:11" ht="21.75" customHeight="1">
      <c r="A13" s="31">
        <v>7</v>
      </c>
      <c r="B13" s="20" t="s">
        <v>32</v>
      </c>
      <c r="C13" s="57">
        <v>12463</v>
      </c>
      <c r="D13" s="57">
        <v>22401</v>
      </c>
      <c r="E13" s="64">
        <v>780849</v>
      </c>
      <c r="F13" s="64">
        <v>93403</v>
      </c>
      <c r="G13" s="64">
        <v>361825</v>
      </c>
      <c r="H13" s="64">
        <v>187474</v>
      </c>
      <c r="I13" s="65">
        <f t="shared" si="0"/>
        <v>1423551</v>
      </c>
      <c r="J13" s="66">
        <f t="shared" si="1"/>
        <v>114222.17764583166</v>
      </c>
      <c r="K13" s="66">
        <f t="shared" si="2"/>
        <v>63548.54693986876</v>
      </c>
    </row>
    <row r="14" spans="1:11" ht="21.75" customHeight="1">
      <c r="A14" s="31">
        <v>8</v>
      </c>
      <c r="B14" s="20" t="s">
        <v>9</v>
      </c>
      <c r="C14" s="57">
        <v>7769</v>
      </c>
      <c r="D14" s="57">
        <v>15508</v>
      </c>
      <c r="E14" s="64">
        <v>657654</v>
      </c>
      <c r="F14" s="64">
        <v>133443</v>
      </c>
      <c r="G14" s="64">
        <v>236660</v>
      </c>
      <c r="H14" s="64">
        <v>115497</v>
      </c>
      <c r="I14" s="65">
        <f t="shared" si="0"/>
        <v>1143254</v>
      </c>
      <c r="J14" s="66">
        <f t="shared" si="1"/>
        <v>147155.87591710646</v>
      </c>
      <c r="K14" s="66">
        <f t="shared" si="2"/>
        <v>73720.27340727366</v>
      </c>
    </row>
    <row r="15" spans="1:11" ht="21.75" customHeight="1">
      <c r="A15" s="31">
        <v>9</v>
      </c>
      <c r="B15" s="20" t="s">
        <v>33</v>
      </c>
      <c r="C15" s="57">
        <v>10878</v>
      </c>
      <c r="D15" s="57">
        <v>21503</v>
      </c>
      <c r="E15" s="64">
        <v>889272</v>
      </c>
      <c r="F15" s="64">
        <v>165069</v>
      </c>
      <c r="G15" s="64">
        <v>304377</v>
      </c>
      <c r="H15" s="64">
        <v>162423</v>
      </c>
      <c r="I15" s="65">
        <f t="shared" si="0"/>
        <v>1521141</v>
      </c>
      <c r="J15" s="66">
        <f t="shared" si="1"/>
        <v>139836.45890788749</v>
      </c>
      <c r="K15" s="66">
        <f t="shared" si="2"/>
        <v>70740.873366507</v>
      </c>
    </row>
    <row r="16" spans="1:11" ht="21.75" customHeight="1">
      <c r="A16" s="31">
        <v>10</v>
      </c>
      <c r="B16" s="20" t="s">
        <v>10</v>
      </c>
      <c r="C16" s="57">
        <v>8534</v>
      </c>
      <c r="D16" s="57">
        <v>15102</v>
      </c>
      <c r="E16" s="64">
        <v>489354</v>
      </c>
      <c r="F16" s="64">
        <v>93144</v>
      </c>
      <c r="G16" s="64">
        <v>160304</v>
      </c>
      <c r="H16" s="64">
        <v>115653</v>
      </c>
      <c r="I16" s="65">
        <f t="shared" si="0"/>
        <v>858455</v>
      </c>
      <c r="J16" s="66">
        <f t="shared" si="1"/>
        <v>100592.33653620811</v>
      </c>
      <c r="K16" s="66">
        <f t="shared" si="2"/>
        <v>56843.79552377169</v>
      </c>
    </row>
    <row r="17" spans="1:11" ht="21.75" customHeight="1">
      <c r="A17" s="31">
        <v>11</v>
      </c>
      <c r="B17" s="20" t="s">
        <v>11</v>
      </c>
      <c r="C17" s="57">
        <v>4862</v>
      </c>
      <c r="D17" s="57">
        <v>8428</v>
      </c>
      <c r="E17" s="64">
        <v>234545</v>
      </c>
      <c r="F17" s="64">
        <v>57765</v>
      </c>
      <c r="G17" s="64">
        <v>130003</v>
      </c>
      <c r="H17" s="64">
        <v>59052</v>
      </c>
      <c r="I17" s="65">
        <f t="shared" si="0"/>
        <v>481365</v>
      </c>
      <c r="J17" s="66">
        <f t="shared" si="1"/>
        <v>99005.55327025916</v>
      </c>
      <c r="K17" s="66">
        <f t="shared" si="2"/>
        <v>57114.97389653536</v>
      </c>
    </row>
    <row r="18" spans="1:11" ht="21.75" customHeight="1">
      <c r="A18" s="31">
        <v>12</v>
      </c>
      <c r="B18" s="20" t="s">
        <v>12</v>
      </c>
      <c r="C18" s="57">
        <v>7419</v>
      </c>
      <c r="D18" s="57">
        <v>12661</v>
      </c>
      <c r="E18" s="64">
        <v>388553</v>
      </c>
      <c r="F18" s="64">
        <v>83361</v>
      </c>
      <c r="G18" s="64">
        <v>187178</v>
      </c>
      <c r="H18" s="64">
        <v>85848</v>
      </c>
      <c r="I18" s="65">
        <f t="shared" si="0"/>
        <v>744940</v>
      </c>
      <c r="J18" s="66">
        <f t="shared" si="1"/>
        <v>100409.75872759132</v>
      </c>
      <c r="K18" s="66">
        <f t="shared" si="2"/>
        <v>58837.37461495932</v>
      </c>
    </row>
    <row r="19" spans="1:11" ht="21.75" customHeight="1">
      <c r="A19" s="31">
        <v>13</v>
      </c>
      <c r="B19" s="20" t="s">
        <v>13</v>
      </c>
      <c r="C19" s="57">
        <v>13391</v>
      </c>
      <c r="D19" s="57">
        <v>24941</v>
      </c>
      <c r="E19" s="64">
        <v>937129</v>
      </c>
      <c r="F19" s="64">
        <v>0</v>
      </c>
      <c r="G19" s="64">
        <v>490631</v>
      </c>
      <c r="H19" s="64">
        <v>235158</v>
      </c>
      <c r="I19" s="65">
        <f t="shared" si="0"/>
        <v>1662918</v>
      </c>
      <c r="J19" s="66">
        <f t="shared" si="1"/>
        <v>124181.76387125682</v>
      </c>
      <c r="K19" s="66">
        <f t="shared" si="2"/>
        <v>66674.07080710477</v>
      </c>
    </row>
    <row r="20" spans="1:11" ht="21.75" customHeight="1">
      <c r="A20" s="31">
        <v>14</v>
      </c>
      <c r="B20" s="20" t="s">
        <v>14</v>
      </c>
      <c r="C20" s="57">
        <v>19790</v>
      </c>
      <c r="D20" s="57">
        <v>34130</v>
      </c>
      <c r="E20" s="64">
        <v>1498198</v>
      </c>
      <c r="F20" s="64">
        <v>0</v>
      </c>
      <c r="G20" s="64">
        <v>579062</v>
      </c>
      <c r="H20" s="64">
        <v>279195</v>
      </c>
      <c r="I20" s="65">
        <f t="shared" si="0"/>
        <v>2356455</v>
      </c>
      <c r="J20" s="66">
        <f t="shared" si="1"/>
        <v>119073.01667508842</v>
      </c>
      <c r="K20" s="66">
        <f t="shared" si="2"/>
        <v>69043.51010840903</v>
      </c>
    </row>
    <row r="21" spans="1:11" ht="21.75" customHeight="1">
      <c r="A21" s="31">
        <v>15</v>
      </c>
      <c r="B21" s="20" t="s">
        <v>15</v>
      </c>
      <c r="C21" s="57">
        <v>12966</v>
      </c>
      <c r="D21" s="57">
        <v>23277</v>
      </c>
      <c r="E21" s="64">
        <v>1098941</v>
      </c>
      <c r="F21" s="64">
        <v>164333</v>
      </c>
      <c r="G21" s="64">
        <v>360528</v>
      </c>
      <c r="H21" s="64">
        <v>237652</v>
      </c>
      <c r="I21" s="65">
        <f t="shared" si="0"/>
        <v>1861454</v>
      </c>
      <c r="J21" s="66">
        <f t="shared" si="1"/>
        <v>143564.2449483264</v>
      </c>
      <c r="K21" s="66">
        <f t="shared" si="2"/>
        <v>79969.6696309662</v>
      </c>
    </row>
    <row r="22" spans="1:11" ht="21.75" customHeight="1">
      <c r="A22" s="31">
        <v>16</v>
      </c>
      <c r="B22" s="20" t="s">
        <v>16</v>
      </c>
      <c r="C22" s="57">
        <v>29115</v>
      </c>
      <c r="D22" s="57">
        <v>52399</v>
      </c>
      <c r="E22" s="64">
        <v>2240749</v>
      </c>
      <c r="F22" s="64">
        <v>0</v>
      </c>
      <c r="G22" s="64">
        <v>1204967</v>
      </c>
      <c r="H22" s="64">
        <v>537301</v>
      </c>
      <c r="I22" s="65">
        <f t="shared" si="0"/>
        <v>3983017</v>
      </c>
      <c r="J22" s="66">
        <f t="shared" si="1"/>
        <v>136802.9194573244</v>
      </c>
      <c r="K22" s="66">
        <f t="shared" si="2"/>
        <v>76013.22544323365</v>
      </c>
    </row>
    <row r="23" spans="1:11" ht="21.75" customHeight="1">
      <c r="A23" s="31">
        <v>17</v>
      </c>
      <c r="B23" s="20" t="s">
        <v>17</v>
      </c>
      <c r="C23" s="57">
        <v>21899</v>
      </c>
      <c r="D23" s="57">
        <v>38649</v>
      </c>
      <c r="E23" s="64">
        <v>1523421</v>
      </c>
      <c r="F23" s="64">
        <v>0</v>
      </c>
      <c r="G23" s="64">
        <v>552856</v>
      </c>
      <c r="H23" s="64">
        <v>333411</v>
      </c>
      <c r="I23" s="65">
        <f t="shared" si="0"/>
        <v>2409688</v>
      </c>
      <c r="J23" s="66">
        <f t="shared" si="1"/>
        <v>110036.44002009224</v>
      </c>
      <c r="K23" s="66">
        <f t="shared" si="2"/>
        <v>62348.003829335816</v>
      </c>
    </row>
    <row r="24" spans="1:11" ht="21.75" customHeight="1">
      <c r="A24" s="31">
        <v>18</v>
      </c>
      <c r="B24" s="20" t="s">
        <v>18</v>
      </c>
      <c r="C24" s="57">
        <v>13095</v>
      </c>
      <c r="D24" s="57">
        <v>24549</v>
      </c>
      <c r="E24" s="64">
        <v>861086</v>
      </c>
      <c r="F24" s="64">
        <v>147892</v>
      </c>
      <c r="G24" s="64">
        <v>295469</v>
      </c>
      <c r="H24" s="64">
        <v>204932</v>
      </c>
      <c r="I24" s="65">
        <f t="shared" si="0"/>
        <v>1509379</v>
      </c>
      <c r="J24" s="66">
        <f t="shared" si="1"/>
        <v>115263.76479572356</v>
      </c>
      <c r="K24" s="66">
        <f t="shared" si="2"/>
        <v>61484.33744755387</v>
      </c>
    </row>
    <row r="25" spans="1:11" ht="21.75" customHeight="1">
      <c r="A25" s="31">
        <v>19</v>
      </c>
      <c r="B25" s="20" t="s">
        <v>19</v>
      </c>
      <c r="C25" s="57">
        <v>5605</v>
      </c>
      <c r="D25" s="57">
        <v>10966</v>
      </c>
      <c r="E25" s="64">
        <v>369547</v>
      </c>
      <c r="F25" s="64">
        <v>65921</v>
      </c>
      <c r="G25" s="64">
        <v>143828</v>
      </c>
      <c r="H25" s="64">
        <v>91374</v>
      </c>
      <c r="I25" s="65">
        <f t="shared" si="0"/>
        <v>670670</v>
      </c>
      <c r="J25" s="66">
        <f t="shared" si="1"/>
        <v>119655.6645851918</v>
      </c>
      <c r="K25" s="66">
        <f t="shared" si="2"/>
        <v>61159.037023527264</v>
      </c>
    </row>
    <row r="26" spans="1:11" ht="21.75" customHeight="1">
      <c r="A26" s="31">
        <v>20</v>
      </c>
      <c r="B26" s="20" t="s">
        <v>20</v>
      </c>
      <c r="C26" s="57">
        <v>8111</v>
      </c>
      <c r="D26" s="57">
        <v>14967</v>
      </c>
      <c r="E26" s="64">
        <v>747275</v>
      </c>
      <c r="F26" s="64">
        <v>0</v>
      </c>
      <c r="G26" s="64">
        <v>264734</v>
      </c>
      <c r="H26" s="64">
        <v>147874</v>
      </c>
      <c r="I26" s="65">
        <f t="shared" si="0"/>
        <v>1159883</v>
      </c>
      <c r="J26" s="66">
        <f t="shared" si="1"/>
        <v>143001.2328936013</v>
      </c>
      <c r="K26" s="66">
        <f t="shared" si="2"/>
        <v>77496.02458742567</v>
      </c>
    </row>
    <row r="27" spans="1:11" ht="21.75" customHeight="1">
      <c r="A27" s="31">
        <v>21</v>
      </c>
      <c r="B27" s="20" t="s">
        <v>34</v>
      </c>
      <c r="C27" s="57">
        <v>7679</v>
      </c>
      <c r="D27" s="57">
        <v>14054</v>
      </c>
      <c r="E27" s="64">
        <v>390511</v>
      </c>
      <c r="F27" s="64">
        <v>68768</v>
      </c>
      <c r="G27" s="64">
        <v>147778</v>
      </c>
      <c r="H27" s="64">
        <v>86236</v>
      </c>
      <c r="I27" s="65">
        <f t="shared" si="0"/>
        <v>693293</v>
      </c>
      <c r="J27" s="66">
        <f aca="true" t="shared" si="3" ref="J27:J32">SUM(I27*1000/C27)</f>
        <v>90284.28180752702</v>
      </c>
      <c r="K27" s="66">
        <f aca="true" t="shared" si="4" ref="K27:K32">SUM(I27*1000/D27)</f>
        <v>49330.65319481998</v>
      </c>
    </row>
    <row r="28" spans="1:11" ht="21.75" customHeight="1">
      <c r="A28" s="31">
        <v>22</v>
      </c>
      <c r="B28" s="18" t="s">
        <v>35</v>
      </c>
      <c r="C28" s="57">
        <v>8677</v>
      </c>
      <c r="D28" s="57">
        <v>15706</v>
      </c>
      <c r="E28" s="64">
        <v>544506</v>
      </c>
      <c r="F28" s="64">
        <v>0</v>
      </c>
      <c r="G28" s="64">
        <v>333392</v>
      </c>
      <c r="H28" s="64">
        <v>143546</v>
      </c>
      <c r="I28" s="65">
        <f t="shared" si="0"/>
        <v>1021444</v>
      </c>
      <c r="J28" s="66">
        <f t="shared" si="3"/>
        <v>117718.56632476662</v>
      </c>
      <c r="K28" s="66">
        <f t="shared" si="4"/>
        <v>65035.27314402139</v>
      </c>
    </row>
    <row r="29" spans="1:11" ht="21.75" customHeight="1">
      <c r="A29" s="31">
        <v>23</v>
      </c>
      <c r="B29" s="18" t="s">
        <v>36</v>
      </c>
      <c r="C29" s="57">
        <v>18329</v>
      </c>
      <c r="D29" s="57">
        <v>35404</v>
      </c>
      <c r="E29" s="64">
        <v>1545884</v>
      </c>
      <c r="F29" s="64">
        <v>0</v>
      </c>
      <c r="G29" s="64">
        <v>616568</v>
      </c>
      <c r="H29" s="64">
        <v>307972</v>
      </c>
      <c r="I29" s="65">
        <f t="shared" si="0"/>
        <v>2470424</v>
      </c>
      <c r="J29" s="66">
        <f t="shared" si="3"/>
        <v>134782.25762452945</v>
      </c>
      <c r="K29" s="66">
        <f t="shared" si="4"/>
        <v>69778.10416902044</v>
      </c>
    </row>
    <row r="30" spans="1:11" ht="21.75" customHeight="1">
      <c r="A30" s="31">
        <v>24</v>
      </c>
      <c r="B30" s="18" t="s">
        <v>37</v>
      </c>
      <c r="C30" s="57">
        <v>10516</v>
      </c>
      <c r="D30" s="57">
        <v>21887</v>
      </c>
      <c r="E30" s="64">
        <v>854256</v>
      </c>
      <c r="F30" s="64">
        <v>177382</v>
      </c>
      <c r="G30" s="64">
        <v>341224</v>
      </c>
      <c r="H30" s="64">
        <v>170982</v>
      </c>
      <c r="I30" s="65">
        <f t="shared" si="0"/>
        <v>1543844</v>
      </c>
      <c r="J30" s="66">
        <f t="shared" si="3"/>
        <v>146809.05287181438</v>
      </c>
      <c r="K30" s="66">
        <f t="shared" si="4"/>
        <v>70537.03111436013</v>
      </c>
    </row>
    <row r="31" spans="1:11" ht="21.75" customHeight="1">
      <c r="A31" s="31">
        <v>25</v>
      </c>
      <c r="B31" s="18" t="s">
        <v>38</v>
      </c>
      <c r="C31" s="58">
        <v>8101</v>
      </c>
      <c r="D31" s="57">
        <v>15408</v>
      </c>
      <c r="E31" s="64">
        <v>495731</v>
      </c>
      <c r="F31" s="64">
        <v>110240</v>
      </c>
      <c r="G31" s="64">
        <v>193183</v>
      </c>
      <c r="H31" s="64">
        <v>117424</v>
      </c>
      <c r="I31" s="65">
        <f t="shared" si="0"/>
        <v>916578</v>
      </c>
      <c r="J31" s="66">
        <f t="shared" si="3"/>
        <v>113143.80940624615</v>
      </c>
      <c r="K31" s="66">
        <f t="shared" si="4"/>
        <v>59487.14953271028</v>
      </c>
    </row>
    <row r="32" spans="1:11" ht="21.75" customHeight="1">
      <c r="A32" s="31">
        <v>26</v>
      </c>
      <c r="B32" s="18" t="s">
        <v>39</v>
      </c>
      <c r="C32" s="58">
        <v>7156</v>
      </c>
      <c r="D32" s="57">
        <v>13491</v>
      </c>
      <c r="E32" s="64">
        <v>472337</v>
      </c>
      <c r="F32" s="64">
        <v>69012</v>
      </c>
      <c r="G32" s="64">
        <v>244685</v>
      </c>
      <c r="H32" s="64">
        <v>109144</v>
      </c>
      <c r="I32" s="65">
        <f t="shared" si="0"/>
        <v>895178</v>
      </c>
      <c r="J32" s="66">
        <f t="shared" si="3"/>
        <v>125094.74566797093</v>
      </c>
      <c r="K32" s="66">
        <f t="shared" si="4"/>
        <v>66353.71729301015</v>
      </c>
    </row>
    <row r="33" spans="1:11" ht="21.75" customHeight="1">
      <c r="A33" s="31">
        <v>27</v>
      </c>
      <c r="B33" s="19" t="s">
        <v>40</v>
      </c>
      <c r="C33" s="58">
        <v>7827</v>
      </c>
      <c r="D33" s="57">
        <v>15973</v>
      </c>
      <c r="E33" s="64">
        <v>565872</v>
      </c>
      <c r="F33" s="64">
        <v>98929</v>
      </c>
      <c r="G33" s="64">
        <v>209808</v>
      </c>
      <c r="H33" s="64">
        <v>123322</v>
      </c>
      <c r="I33" s="65">
        <f t="shared" si="0"/>
        <v>997931</v>
      </c>
      <c r="J33" s="66">
        <f t="shared" si="1"/>
        <v>127498.53072697074</v>
      </c>
      <c r="K33" s="66">
        <f t="shared" si="2"/>
        <v>62476.1159456583</v>
      </c>
    </row>
    <row r="34" spans="1:11" ht="21.75" customHeight="1">
      <c r="A34" s="31">
        <v>28</v>
      </c>
      <c r="B34" s="18" t="s">
        <v>41</v>
      </c>
      <c r="C34" s="58">
        <v>16811</v>
      </c>
      <c r="D34" s="57">
        <v>32509</v>
      </c>
      <c r="E34" s="64">
        <v>1259515</v>
      </c>
      <c r="F34" s="64">
        <v>0</v>
      </c>
      <c r="G34" s="64">
        <v>556580</v>
      </c>
      <c r="H34" s="64">
        <v>303051</v>
      </c>
      <c r="I34" s="65">
        <f t="shared" si="0"/>
        <v>2119146</v>
      </c>
      <c r="J34" s="66">
        <f t="shared" si="1"/>
        <v>126057.10546665873</v>
      </c>
      <c r="K34" s="66">
        <f t="shared" si="2"/>
        <v>65186.4406779661</v>
      </c>
    </row>
    <row r="35" spans="1:11" ht="21.75" customHeight="1">
      <c r="A35" s="31">
        <v>29</v>
      </c>
      <c r="B35" s="18" t="s">
        <v>42</v>
      </c>
      <c r="C35" s="58">
        <v>7165</v>
      </c>
      <c r="D35" s="57">
        <v>15035</v>
      </c>
      <c r="E35" s="64">
        <v>423672</v>
      </c>
      <c r="F35" s="64">
        <v>74570</v>
      </c>
      <c r="G35" s="64">
        <v>231947</v>
      </c>
      <c r="H35" s="64">
        <v>125388</v>
      </c>
      <c r="I35" s="65">
        <f t="shared" si="0"/>
        <v>855577</v>
      </c>
      <c r="J35" s="66">
        <f t="shared" si="1"/>
        <v>119410.6071179344</v>
      </c>
      <c r="K35" s="66">
        <f t="shared" si="2"/>
        <v>56905.68673096109</v>
      </c>
    </row>
    <row r="36" spans="1:11" ht="21.75" customHeight="1">
      <c r="A36" s="31">
        <v>30</v>
      </c>
      <c r="B36" s="18" t="s">
        <v>43</v>
      </c>
      <c r="C36" s="58">
        <v>11827</v>
      </c>
      <c r="D36" s="57">
        <v>24086</v>
      </c>
      <c r="E36" s="64">
        <v>828782</v>
      </c>
      <c r="F36" s="64">
        <v>0</v>
      </c>
      <c r="G36" s="64">
        <v>435977</v>
      </c>
      <c r="H36" s="64">
        <v>183286</v>
      </c>
      <c r="I36" s="65">
        <f t="shared" si="0"/>
        <v>1448045</v>
      </c>
      <c r="J36" s="66">
        <f t="shared" si="1"/>
        <v>122435.52887460895</v>
      </c>
      <c r="K36" s="66">
        <f t="shared" si="2"/>
        <v>60119.77912480279</v>
      </c>
    </row>
    <row r="37" spans="1:11" ht="21.75" customHeight="1">
      <c r="A37" s="31">
        <v>31</v>
      </c>
      <c r="B37" s="20" t="s">
        <v>44</v>
      </c>
      <c r="C37" s="57">
        <v>7391</v>
      </c>
      <c r="D37" s="57">
        <v>13800</v>
      </c>
      <c r="E37" s="64">
        <v>623253</v>
      </c>
      <c r="F37" s="64">
        <v>80165</v>
      </c>
      <c r="G37" s="64">
        <v>212167</v>
      </c>
      <c r="H37" s="64">
        <v>110062</v>
      </c>
      <c r="I37" s="65">
        <f t="shared" si="0"/>
        <v>1025647</v>
      </c>
      <c r="J37" s="66">
        <f t="shared" si="1"/>
        <v>138769.71992964417</v>
      </c>
      <c r="K37" s="66">
        <f t="shared" si="2"/>
        <v>74322.2463768116</v>
      </c>
    </row>
    <row r="38" spans="1:11" ht="21.75" customHeight="1">
      <c r="A38" s="32">
        <v>32</v>
      </c>
      <c r="B38" s="25" t="s">
        <v>45</v>
      </c>
      <c r="C38" s="59">
        <v>8924</v>
      </c>
      <c r="D38" s="59">
        <v>17354</v>
      </c>
      <c r="E38" s="67">
        <v>604982</v>
      </c>
      <c r="F38" s="67">
        <v>0</v>
      </c>
      <c r="G38" s="67">
        <v>312326</v>
      </c>
      <c r="H38" s="67">
        <v>141466</v>
      </c>
      <c r="I38" s="68">
        <f t="shared" si="0"/>
        <v>1058774</v>
      </c>
      <c r="J38" s="69">
        <f t="shared" si="1"/>
        <v>118643.43343792022</v>
      </c>
      <c r="K38" s="69">
        <f t="shared" si="2"/>
        <v>61010.37224847297</v>
      </c>
    </row>
    <row r="39" spans="1:11" s="21" customFormat="1" ht="21.75" customHeight="1">
      <c r="A39" s="39"/>
      <c r="B39" s="40" t="s">
        <v>47</v>
      </c>
      <c r="C39" s="70">
        <f aca="true" t="shared" si="5" ref="C39:H39">SUM(C7:C38)</f>
        <v>437851</v>
      </c>
      <c r="D39" s="70">
        <f t="shared" si="5"/>
        <v>806968</v>
      </c>
      <c r="E39" s="70">
        <f t="shared" si="5"/>
        <v>30635993</v>
      </c>
      <c r="F39" s="70">
        <f t="shared" si="5"/>
        <v>2332796</v>
      </c>
      <c r="G39" s="70">
        <f t="shared" si="5"/>
        <v>12774145</v>
      </c>
      <c r="H39" s="70">
        <f t="shared" si="5"/>
        <v>6791834</v>
      </c>
      <c r="I39" s="70">
        <f>SUM(E39:H39)</f>
        <v>52534768</v>
      </c>
      <c r="J39" s="70">
        <f t="shared" si="1"/>
        <v>119983.20889983122</v>
      </c>
      <c r="K39" s="70">
        <f t="shared" si="2"/>
        <v>65101.42657453579</v>
      </c>
    </row>
    <row r="40" spans="1:11" ht="21.75" customHeight="1">
      <c r="A40" s="33">
        <v>33</v>
      </c>
      <c r="B40" s="26" t="s">
        <v>21</v>
      </c>
      <c r="C40" s="60">
        <v>6047</v>
      </c>
      <c r="D40" s="60">
        <v>11952</v>
      </c>
      <c r="E40" s="71">
        <v>401752</v>
      </c>
      <c r="F40" s="71">
        <v>58306</v>
      </c>
      <c r="G40" s="71">
        <v>190372</v>
      </c>
      <c r="H40" s="71">
        <v>70282</v>
      </c>
      <c r="I40" s="65">
        <f t="shared" si="0"/>
        <v>720712</v>
      </c>
      <c r="J40" s="72">
        <f t="shared" si="1"/>
        <v>119185.05043823384</v>
      </c>
      <c r="K40" s="72">
        <f t="shared" si="2"/>
        <v>60300.53547523427</v>
      </c>
    </row>
    <row r="41" spans="1:11" ht="21.75" customHeight="1">
      <c r="A41" s="31">
        <v>34</v>
      </c>
      <c r="B41" s="20" t="s">
        <v>22</v>
      </c>
      <c r="C41" s="57">
        <v>3402</v>
      </c>
      <c r="D41" s="57">
        <v>6539</v>
      </c>
      <c r="E41" s="64">
        <v>163922</v>
      </c>
      <c r="F41" s="64">
        <v>23966</v>
      </c>
      <c r="G41" s="64">
        <v>86081</v>
      </c>
      <c r="H41" s="64">
        <v>47482</v>
      </c>
      <c r="I41" s="65">
        <f t="shared" si="0"/>
        <v>321451</v>
      </c>
      <c r="J41" s="66">
        <f t="shared" si="1"/>
        <v>94488.83009994122</v>
      </c>
      <c r="K41" s="66">
        <f t="shared" si="2"/>
        <v>49159.04572564612</v>
      </c>
    </row>
    <row r="42" spans="1:11" ht="21.75" customHeight="1">
      <c r="A42" s="31">
        <v>35</v>
      </c>
      <c r="B42" s="20" t="s">
        <v>46</v>
      </c>
      <c r="C42" s="57">
        <v>3606</v>
      </c>
      <c r="D42" s="57">
        <v>6698</v>
      </c>
      <c r="E42" s="64">
        <v>225709</v>
      </c>
      <c r="F42" s="64">
        <v>36593</v>
      </c>
      <c r="G42" s="64">
        <v>90760</v>
      </c>
      <c r="H42" s="64">
        <v>47054</v>
      </c>
      <c r="I42" s="65">
        <f t="shared" si="0"/>
        <v>400116</v>
      </c>
      <c r="J42" s="66">
        <f t="shared" si="1"/>
        <v>110958.40266222962</v>
      </c>
      <c r="K42" s="66">
        <f t="shared" si="2"/>
        <v>59736.63780232905</v>
      </c>
    </row>
    <row r="43" spans="1:11" ht="21.75" customHeight="1">
      <c r="A43" s="31">
        <v>36</v>
      </c>
      <c r="B43" s="20" t="s">
        <v>23</v>
      </c>
      <c r="C43" s="57">
        <v>4880</v>
      </c>
      <c r="D43" s="57">
        <v>8639</v>
      </c>
      <c r="E43" s="64">
        <v>314970</v>
      </c>
      <c r="F43" s="64">
        <v>0</v>
      </c>
      <c r="G43" s="64">
        <v>118941</v>
      </c>
      <c r="H43" s="64">
        <v>62370</v>
      </c>
      <c r="I43" s="65">
        <f t="shared" si="0"/>
        <v>496281</v>
      </c>
      <c r="J43" s="66">
        <f t="shared" si="1"/>
        <v>101696.9262295082</v>
      </c>
      <c r="K43" s="66">
        <f t="shared" si="2"/>
        <v>57446.57946521588</v>
      </c>
    </row>
    <row r="44" spans="1:11" ht="21.75" customHeight="1">
      <c r="A44" s="31">
        <v>37</v>
      </c>
      <c r="B44" s="20" t="s">
        <v>24</v>
      </c>
      <c r="C44" s="57">
        <v>3866</v>
      </c>
      <c r="D44" s="57">
        <v>7001</v>
      </c>
      <c r="E44" s="64">
        <v>210154</v>
      </c>
      <c r="F44" s="64">
        <v>54846</v>
      </c>
      <c r="G44" s="64">
        <v>92971</v>
      </c>
      <c r="H44" s="64">
        <v>46331</v>
      </c>
      <c r="I44" s="65">
        <f t="shared" si="0"/>
        <v>404302</v>
      </c>
      <c r="J44" s="66">
        <f t="shared" si="1"/>
        <v>104578.89291257113</v>
      </c>
      <c r="K44" s="66">
        <f t="shared" si="2"/>
        <v>57749.17868875875</v>
      </c>
    </row>
    <row r="45" spans="1:11" ht="21.75" customHeight="1">
      <c r="A45" s="31">
        <v>38</v>
      </c>
      <c r="B45" s="20" t="s">
        <v>25</v>
      </c>
      <c r="C45" s="57">
        <v>2905</v>
      </c>
      <c r="D45" s="57">
        <v>5097</v>
      </c>
      <c r="E45" s="64">
        <v>162213</v>
      </c>
      <c r="F45" s="64">
        <v>31848</v>
      </c>
      <c r="G45" s="64">
        <v>63643</v>
      </c>
      <c r="H45" s="64">
        <v>40734</v>
      </c>
      <c r="I45" s="65">
        <f t="shared" si="0"/>
        <v>298438</v>
      </c>
      <c r="J45" s="66">
        <f t="shared" si="1"/>
        <v>102732.53012048193</v>
      </c>
      <c r="K45" s="66">
        <f t="shared" si="2"/>
        <v>58551.69707671179</v>
      </c>
    </row>
    <row r="46" spans="1:11" ht="21.75" customHeight="1">
      <c r="A46" s="31">
        <v>39</v>
      </c>
      <c r="B46" s="20" t="s">
        <v>26</v>
      </c>
      <c r="C46" s="57">
        <v>7639</v>
      </c>
      <c r="D46" s="57">
        <v>13978</v>
      </c>
      <c r="E46" s="64">
        <v>402588</v>
      </c>
      <c r="F46" s="64">
        <v>69482</v>
      </c>
      <c r="G46" s="64">
        <v>262841</v>
      </c>
      <c r="H46" s="64">
        <v>151460</v>
      </c>
      <c r="I46" s="65">
        <f t="shared" si="0"/>
        <v>886371</v>
      </c>
      <c r="J46" s="66">
        <f t="shared" si="1"/>
        <v>116032.33407514072</v>
      </c>
      <c r="K46" s="66">
        <f t="shared" si="2"/>
        <v>63411.861496637575</v>
      </c>
    </row>
    <row r="47" spans="1:11" ht="21.75" customHeight="1">
      <c r="A47" s="31">
        <v>40</v>
      </c>
      <c r="B47" s="20" t="s">
        <v>27</v>
      </c>
      <c r="C47" s="57">
        <v>1789</v>
      </c>
      <c r="D47" s="57">
        <v>3425</v>
      </c>
      <c r="E47" s="64">
        <v>130377</v>
      </c>
      <c r="F47" s="64">
        <v>38840</v>
      </c>
      <c r="G47" s="64">
        <v>70662</v>
      </c>
      <c r="H47" s="64">
        <v>28179</v>
      </c>
      <c r="I47" s="65">
        <f t="shared" si="0"/>
        <v>268058</v>
      </c>
      <c r="J47" s="66">
        <f t="shared" si="1"/>
        <v>149836.78032420346</v>
      </c>
      <c r="K47" s="66">
        <f t="shared" si="2"/>
        <v>78265.1094890511</v>
      </c>
    </row>
    <row r="48" spans="1:11" ht="21.75" customHeight="1">
      <c r="A48" s="31">
        <v>41</v>
      </c>
      <c r="B48" s="20" t="s">
        <v>28</v>
      </c>
      <c r="C48" s="57">
        <v>4442</v>
      </c>
      <c r="D48" s="57">
        <v>9539</v>
      </c>
      <c r="E48" s="64">
        <v>397243</v>
      </c>
      <c r="F48" s="64">
        <v>72409</v>
      </c>
      <c r="G48" s="64">
        <v>139328</v>
      </c>
      <c r="H48" s="64">
        <v>60810</v>
      </c>
      <c r="I48" s="65">
        <f t="shared" si="0"/>
        <v>669790</v>
      </c>
      <c r="J48" s="66">
        <f t="shared" si="1"/>
        <v>150785.68212516885</v>
      </c>
      <c r="K48" s="66">
        <f t="shared" si="2"/>
        <v>70215.95555089632</v>
      </c>
    </row>
    <row r="49" spans="1:11" ht="21.75" customHeight="1">
      <c r="A49" s="31">
        <v>42</v>
      </c>
      <c r="B49" s="20" t="s">
        <v>29</v>
      </c>
      <c r="C49" s="57">
        <v>1548</v>
      </c>
      <c r="D49" s="57">
        <v>3131</v>
      </c>
      <c r="E49" s="64">
        <v>138120</v>
      </c>
      <c r="F49" s="64">
        <v>27097</v>
      </c>
      <c r="G49" s="64">
        <v>50818</v>
      </c>
      <c r="H49" s="64">
        <v>23525</v>
      </c>
      <c r="I49" s="65">
        <f t="shared" si="0"/>
        <v>239560</v>
      </c>
      <c r="J49" s="66">
        <f t="shared" si="1"/>
        <v>154754.52196382429</v>
      </c>
      <c r="K49" s="66">
        <f t="shared" si="2"/>
        <v>76512.29639092942</v>
      </c>
    </row>
    <row r="50" spans="1:11" ht="21.75" customHeight="1">
      <c r="A50" s="31">
        <v>43</v>
      </c>
      <c r="B50" s="20" t="s">
        <v>30</v>
      </c>
      <c r="C50" s="57">
        <v>4586</v>
      </c>
      <c r="D50" s="57">
        <v>9618</v>
      </c>
      <c r="E50" s="64">
        <v>447444</v>
      </c>
      <c r="F50" s="64">
        <v>78086</v>
      </c>
      <c r="G50" s="64">
        <v>179504</v>
      </c>
      <c r="H50" s="64">
        <v>79132</v>
      </c>
      <c r="I50" s="65">
        <f t="shared" si="0"/>
        <v>784166</v>
      </c>
      <c r="J50" s="66">
        <f t="shared" si="1"/>
        <v>170991.2778020061</v>
      </c>
      <c r="K50" s="66">
        <f t="shared" si="2"/>
        <v>81531.08754418798</v>
      </c>
    </row>
    <row r="51" spans="1:11" ht="21.75" customHeight="1">
      <c r="A51" s="32">
        <v>44</v>
      </c>
      <c r="B51" s="25" t="s">
        <v>31</v>
      </c>
      <c r="C51" s="59">
        <v>3506</v>
      </c>
      <c r="D51" s="59">
        <v>6396</v>
      </c>
      <c r="E51" s="67">
        <v>261165</v>
      </c>
      <c r="F51" s="67">
        <v>30342</v>
      </c>
      <c r="G51" s="67">
        <v>111628</v>
      </c>
      <c r="H51" s="67">
        <v>57463</v>
      </c>
      <c r="I51" s="65">
        <f t="shared" si="0"/>
        <v>460598</v>
      </c>
      <c r="J51" s="69">
        <f t="shared" si="1"/>
        <v>131374.215630348</v>
      </c>
      <c r="K51" s="69">
        <f t="shared" si="2"/>
        <v>72013.4459036898</v>
      </c>
    </row>
    <row r="52" spans="1:11" s="21" customFormat="1" ht="21.75" customHeight="1">
      <c r="A52" s="39"/>
      <c r="B52" s="41" t="s">
        <v>1</v>
      </c>
      <c r="C52" s="70">
        <f aca="true" t="shared" si="6" ref="C52:H52">SUM(C40:C51)</f>
        <v>48216</v>
      </c>
      <c r="D52" s="70">
        <f t="shared" si="6"/>
        <v>92013</v>
      </c>
      <c r="E52" s="70">
        <f t="shared" si="6"/>
        <v>3255657</v>
      </c>
      <c r="F52" s="70">
        <f t="shared" si="6"/>
        <v>521815</v>
      </c>
      <c r="G52" s="70">
        <f t="shared" si="6"/>
        <v>1457549</v>
      </c>
      <c r="H52" s="70">
        <f t="shared" si="6"/>
        <v>714822</v>
      </c>
      <c r="I52" s="70">
        <f>SUM(E52:H52)</f>
        <v>5949843</v>
      </c>
      <c r="J52" s="70">
        <f>SUM(I52*1000/C52)</f>
        <v>123399.76356396217</v>
      </c>
      <c r="K52" s="70">
        <f>SUM(I52*1000/D52)</f>
        <v>64663.06934889635</v>
      </c>
    </row>
    <row r="53" spans="1:11" s="21" customFormat="1" ht="21.75" customHeight="1">
      <c r="A53" s="42"/>
      <c r="B53" s="43" t="s">
        <v>61</v>
      </c>
      <c r="C53" s="73">
        <f aca="true" t="shared" si="7" ref="C53:H53">SUM(C52,C39)</f>
        <v>486067</v>
      </c>
      <c r="D53" s="73">
        <f t="shared" si="7"/>
        <v>898981</v>
      </c>
      <c r="E53" s="73">
        <f t="shared" si="7"/>
        <v>33891650</v>
      </c>
      <c r="F53" s="73">
        <f t="shared" si="7"/>
        <v>2854611</v>
      </c>
      <c r="G53" s="73">
        <f t="shared" si="7"/>
        <v>14231694</v>
      </c>
      <c r="H53" s="73">
        <f t="shared" si="7"/>
        <v>7506656</v>
      </c>
      <c r="I53" s="73">
        <f>SUM(E53:H53)</f>
        <v>58484611</v>
      </c>
      <c r="J53" s="73">
        <f>SUM(I53*1000/C53)</f>
        <v>120322.11814420646</v>
      </c>
      <c r="K53" s="73">
        <f>SUM(I53*1000/D53)</f>
        <v>65056.559593584294</v>
      </c>
    </row>
    <row r="54" ht="17.25" customHeight="1">
      <c r="A54" s="2"/>
    </row>
    <row r="55" ht="13.5">
      <c r="D55" s="5"/>
    </row>
    <row r="56" ht="13.5">
      <c r="D56" s="5"/>
    </row>
    <row r="57" ht="13.5">
      <c r="D57" s="5"/>
    </row>
    <row r="58" ht="13.5">
      <c r="D58" s="5"/>
    </row>
    <row r="59" ht="13.5">
      <c r="D59" s="5"/>
    </row>
    <row r="60" ht="13.5">
      <c r="D60" s="5"/>
    </row>
    <row r="61" ht="13.5">
      <c r="D61" s="5"/>
    </row>
  </sheetData>
  <sheetProtection/>
  <mergeCells count="12">
    <mergeCell ref="A3:A6"/>
    <mergeCell ref="C3:D3"/>
    <mergeCell ref="C4:C6"/>
    <mergeCell ref="D4:D6"/>
    <mergeCell ref="B3:B6"/>
    <mergeCell ref="J3:J6"/>
    <mergeCell ref="K3:K6"/>
    <mergeCell ref="E3:H3"/>
    <mergeCell ref="E4:E6"/>
    <mergeCell ref="F4:F6"/>
    <mergeCell ref="G4:G6"/>
    <mergeCell ref="H4:H6"/>
  </mergeCells>
  <printOptions horizontalCentered="1"/>
  <pageMargins left="0.5905511811023623" right="0.5905511811023623" top="0.7874015748031497" bottom="0.5905511811023623" header="0.5118110236220472" footer="0.5118110236220472"/>
  <pageSetup fitToHeight="1" fitToWidth="1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4"/>
  <sheetViews>
    <sheetView showGridLines="0" view="pageBreakPreview" zoomScale="75" zoomScaleSheetLayoutView="75" zoomScalePageLayoutView="0" workbookViewId="0" topLeftCell="A1">
      <pane xSplit="2" ySplit="6" topLeftCell="C7" activePane="bottomRight" state="frozen"/>
      <selection pane="topLeft" activeCell="D12" sqref="D12"/>
      <selection pane="topRight" activeCell="D12" sqref="D12"/>
      <selection pane="bottomLeft" activeCell="D12" sqref="D12"/>
      <selection pane="bottomRight" activeCell="N46" sqref="N46"/>
    </sheetView>
  </sheetViews>
  <sheetFormatPr defaultColWidth="9.00390625" defaultRowHeight="13.5"/>
  <cols>
    <col min="1" max="1" width="4.625" style="1" customWidth="1"/>
    <col min="2" max="2" width="11.625" style="27" customWidth="1"/>
    <col min="3" max="11" width="12.625" style="1" customWidth="1"/>
    <col min="12" max="16384" width="9.00390625" style="1" customWidth="1"/>
  </cols>
  <sheetData>
    <row r="1" spans="1:11" ht="23.25" customHeight="1">
      <c r="A1" s="6"/>
      <c r="B1" s="38"/>
      <c r="C1" s="10"/>
      <c r="D1" s="10"/>
      <c r="E1" s="10"/>
      <c r="F1" s="10"/>
      <c r="G1" s="10"/>
      <c r="H1" s="10"/>
      <c r="I1" s="10"/>
      <c r="J1" s="10"/>
      <c r="K1" s="10"/>
    </row>
    <row r="2" spans="1:11" ht="23.25" customHeight="1">
      <c r="A2" s="14" t="s">
        <v>62</v>
      </c>
      <c r="B2" s="38"/>
      <c r="C2" s="10"/>
      <c r="D2" s="10"/>
      <c r="E2" s="10"/>
      <c r="F2" s="10"/>
      <c r="G2" s="10"/>
      <c r="H2" s="10"/>
      <c r="I2" s="10"/>
      <c r="J2" s="10"/>
      <c r="K2" s="10"/>
    </row>
    <row r="3" spans="1:11" ht="17.25" customHeight="1">
      <c r="A3" s="88" t="s">
        <v>48</v>
      </c>
      <c r="B3" s="96" t="s">
        <v>49</v>
      </c>
      <c r="C3" s="86" t="s">
        <v>50</v>
      </c>
      <c r="D3" s="91"/>
      <c r="E3" s="86" t="s">
        <v>51</v>
      </c>
      <c r="F3" s="87"/>
      <c r="G3" s="87"/>
      <c r="H3" s="87"/>
      <c r="I3" s="15"/>
      <c r="J3" s="83" t="s">
        <v>52</v>
      </c>
      <c r="K3" s="83" t="s">
        <v>53</v>
      </c>
    </row>
    <row r="4" spans="1:11" ht="17.25" customHeight="1">
      <c r="A4" s="89"/>
      <c r="B4" s="97"/>
      <c r="C4" s="92" t="s">
        <v>54</v>
      </c>
      <c r="D4" s="95" t="s">
        <v>55</v>
      </c>
      <c r="E4" s="83" t="s">
        <v>56</v>
      </c>
      <c r="F4" s="83" t="s">
        <v>57</v>
      </c>
      <c r="G4" s="83" t="s">
        <v>58</v>
      </c>
      <c r="H4" s="83" t="s">
        <v>0</v>
      </c>
      <c r="I4" s="16" t="s">
        <v>59</v>
      </c>
      <c r="J4" s="84"/>
      <c r="K4" s="84"/>
    </row>
    <row r="5" spans="1:11" ht="17.25" customHeight="1">
      <c r="A5" s="89"/>
      <c r="B5" s="97"/>
      <c r="C5" s="93"/>
      <c r="D5" s="95"/>
      <c r="E5" s="84"/>
      <c r="F5" s="84"/>
      <c r="G5" s="84"/>
      <c r="H5" s="84"/>
      <c r="I5" s="16" t="s">
        <v>60</v>
      </c>
      <c r="J5" s="84"/>
      <c r="K5" s="84"/>
    </row>
    <row r="6" spans="1:11" ht="17.25" customHeight="1">
      <c r="A6" s="90"/>
      <c r="B6" s="98"/>
      <c r="C6" s="94"/>
      <c r="D6" s="95"/>
      <c r="E6" s="85"/>
      <c r="F6" s="85"/>
      <c r="G6" s="85"/>
      <c r="H6" s="85"/>
      <c r="I6" s="17"/>
      <c r="J6" s="85"/>
      <c r="K6" s="85"/>
    </row>
    <row r="7" spans="1:11" ht="21.75" customHeight="1">
      <c r="A7" s="30">
        <v>1</v>
      </c>
      <c r="B7" s="24" t="s">
        <v>3</v>
      </c>
      <c r="C7" s="56">
        <v>43394</v>
      </c>
      <c r="D7" s="56">
        <v>76231</v>
      </c>
      <c r="E7" s="61">
        <v>841866</v>
      </c>
      <c r="F7" s="61">
        <v>0</v>
      </c>
      <c r="G7" s="61">
        <v>391463</v>
      </c>
      <c r="H7" s="61">
        <v>269734</v>
      </c>
      <c r="I7" s="63">
        <f aca="true" t="shared" si="0" ref="I7:I53">SUM(E7:H7)</f>
        <v>1503063</v>
      </c>
      <c r="J7" s="63">
        <f aca="true" t="shared" si="1" ref="J7:J53">SUM(I7*1000/C7)</f>
        <v>34637.57662349634</v>
      </c>
      <c r="K7" s="63">
        <f aca="true" t="shared" si="2" ref="K7:K53">SUM(I7*1000/D7)</f>
        <v>19717.21478138815</v>
      </c>
    </row>
    <row r="8" spans="1:11" ht="21.75" customHeight="1">
      <c r="A8" s="31">
        <v>2</v>
      </c>
      <c r="B8" s="20" t="s">
        <v>4</v>
      </c>
      <c r="C8" s="57">
        <v>25947</v>
      </c>
      <c r="D8" s="57">
        <v>42543</v>
      </c>
      <c r="E8" s="64">
        <v>453157</v>
      </c>
      <c r="F8" s="64">
        <v>100235</v>
      </c>
      <c r="G8" s="64">
        <v>149213</v>
      </c>
      <c r="H8" s="64">
        <v>95339</v>
      </c>
      <c r="I8" s="66">
        <f t="shared" si="0"/>
        <v>797944</v>
      </c>
      <c r="J8" s="66">
        <f t="shared" si="1"/>
        <v>30752.84233244691</v>
      </c>
      <c r="K8" s="66">
        <f t="shared" si="2"/>
        <v>18756.17610417695</v>
      </c>
    </row>
    <row r="9" spans="1:11" ht="21.75" customHeight="1">
      <c r="A9" s="31">
        <v>3</v>
      </c>
      <c r="B9" s="20" t="s">
        <v>5</v>
      </c>
      <c r="C9" s="57">
        <v>24735</v>
      </c>
      <c r="D9" s="57">
        <v>44093</v>
      </c>
      <c r="E9" s="64">
        <v>606912</v>
      </c>
      <c r="F9" s="64">
        <v>37784</v>
      </c>
      <c r="G9" s="64">
        <v>231419</v>
      </c>
      <c r="H9" s="64">
        <v>133549</v>
      </c>
      <c r="I9" s="66">
        <f t="shared" si="0"/>
        <v>1009664</v>
      </c>
      <c r="J9" s="66">
        <f t="shared" si="1"/>
        <v>40819.243986254296</v>
      </c>
      <c r="K9" s="66">
        <f t="shared" si="2"/>
        <v>22898.50996756855</v>
      </c>
    </row>
    <row r="10" spans="1:11" ht="21.75" customHeight="1">
      <c r="A10" s="31">
        <v>4</v>
      </c>
      <c r="B10" s="20" t="s">
        <v>6</v>
      </c>
      <c r="C10" s="57">
        <v>25258</v>
      </c>
      <c r="D10" s="57">
        <v>47659</v>
      </c>
      <c r="E10" s="64">
        <v>512414</v>
      </c>
      <c r="F10" s="64">
        <v>0</v>
      </c>
      <c r="G10" s="64">
        <v>176608</v>
      </c>
      <c r="H10" s="64">
        <v>86892</v>
      </c>
      <c r="I10" s="66">
        <f t="shared" si="0"/>
        <v>775914</v>
      </c>
      <c r="J10" s="66">
        <f t="shared" si="1"/>
        <v>30719.53440494101</v>
      </c>
      <c r="K10" s="66">
        <f t="shared" si="2"/>
        <v>16280.534631444218</v>
      </c>
    </row>
    <row r="11" spans="1:11" ht="21.75" customHeight="1">
      <c r="A11" s="31">
        <v>5</v>
      </c>
      <c r="B11" s="20" t="s">
        <v>7</v>
      </c>
      <c r="C11" s="57">
        <v>13228</v>
      </c>
      <c r="D11" s="57">
        <v>24525</v>
      </c>
      <c r="E11" s="64">
        <v>249780</v>
      </c>
      <c r="F11" s="64">
        <v>52218</v>
      </c>
      <c r="G11" s="64">
        <v>117293</v>
      </c>
      <c r="H11" s="64">
        <v>58147</v>
      </c>
      <c r="I11" s="66">
        <f t="shared" si="0"/>
        <v>477438</v>
      </c>
      <c r="J11" s="66">
        <f t="shared" si="1"/>
        <v>36092.984578167525</v>
      </c>
      <c r="K11" s="66">
        <f t="shared" si="2"/>
        <v>19467.400611620797</v>
      </c>
    </row>
    <row r="12" spans="1:11" ht="21.75" customHeight="1">
      <c r="A12" s="31">
        <v>6</v>
      </c>
      <c r="B12" s="20" t="s">
        <v>8</v>
      </c>
      <c r="C12" s="57">
        <v>8989</v>
      </c>
      <c r="D12" s="57">
        <v>17729</v>
      </c>
      <c r="E12" s="64">
        <v>188797</v>
      </c>
      <c r="F12" s="64">
        <v>18620</v>
      </c>
      <c r="G12" s="64">
        <v>72876</v>
      </c>
      <c r="H12" s="64">
        <v>40713</v>
      </c>
      <c r="I12" s="66">
        <f t="shared" si="0"/>
        <v>321006</v>
      </c>
      <c r="J12" s="66">
        <f t="shared" si="1"/>
        <v>35710.980086772724</v>
      </c>
      <c r="K12" s="66">
        <f t="shared" si="2"/>
        <v>18106.266568898416</v>
      </c>
    </row>
    <row r="13" spans="1:11" ht="21.75" customHeight="1">
      <c r="A13" s="31">
        <v>7</v>
      </c>
      <c r="B13" s="20" t="s">
        <v>32</v>
      </c>
      <c r="C13" s="57">
        <v>12463</v>
      </c>
      <c r="D13" s="57">
        <v>22401</v>
      </c>
      <c r="E13" s="64">
        <v>277919</v>
      </c>
      <c r="F13" s="64">
        <v>23355</v>
      </c>
      <c r="G13" s="64">
        <v>109644</v>
      </c>
      <c r="H13" s="64">
        <v>62491</v>
      </c>
      <c r="I13" s="66">
        <f t="shared" si="0"/>
        <v>473409</v>
      </c>
      <c r="J13" s="66">
        <f t="shared" si="1"/>
        <v>37985.15606194335</v>
      </c>
      <c r="K13" s="66">
        <f t="shared" si="2"/>
        <v>21133.38690237043</v>
      </c>
    </row>
    <row r="14" spans="1:11" ht="21.75" customHeight="1">
      <c r="A14" s="31">
        <v>8</v>
      </c>
      <c r="B14" s="20" t="s">
        <v>9</v>
      </c>
      <c r="C14" s="57">
        <v>7769</v>
      </c>
      <c r="D14" s="57">
        <v>15508</v>
      </c>
      <c r="E14" s="64">
        <v>149815</v>
      </c>
      <c r="F14" s="64">
        <v>30929</v>
      </c>
      <c r="G14" s="64">
        <v>52734</v>
      </c>
      <c r="H14" s="64">
        <v>25600</v>
      </c>
      <c r="I14" s="66">
        <f t="shared" si="0"/>
        <v>259078</v>
      </c>
      <c r="J14" s="66">
        <f t="shared" si="1"/>
        <v>33347.66379199382</v>
      </c>
      <c r="K14" s="66">
        <f t="shared" si="2"/>
        <v>16706.087180809904</v>
      </c>
    </row>
    <row r="15" spans="1:11" ht="21.75" customHeight="1">
      <c r="A15" s="31">
        <v>9</v>
      </c>
      <c r="B15" s="20" t="s">
        <v>33</v>
      </c>
      <c r="C15" s="57">
        <v>10878</v>
      </c>
      <c r="D15" s="57">
        <v>21503</v>
      </c>
      <c r="E15" s="64">
        <v>228652</v>
      </c>
      <c r="F15" s="64">
        <v>43220</v>
      </c>
      <c r="G15" s="64">
        <v>78260</v>
      </c>
      <c r="H15" s="64">
        <v>40614</v>
      </c>
      <c r="I15" s="66">
        <f t="shared" si="0"/>
        <v>390746</v>
      </c>
      <c r="J15" s="66">
        <f t="shared" si="1"/>
        <v>35920.757492186065</v>
      </c>
      <c r="K15" s="66">
        <f t="shared" si="2"/>
        <v>18171.696972515463</v>
      </c>
    </row>
    <row r="16" spans="1:11" ht="21.75" customHeight="1">
      <c r="A16" s="31">
        <v>10</v>
      </c>
      <c r="B16" s="20" t="s">
        <v>10</v>
      </c>
      <c r="C16" s="57">
        <v>8534</v>
      </c>
      <c r="D16" s="57">
        <v>15102</v>
      </c>
      <c r="E16" s="64">
        <v>126971</v>
      </c>
      <c r="F16" s="64">
        <v>23405</v>
      </c>
      <c r="G16" s="64">
        <v>40076</v>
      </c>
      <c r="H16" s="64">
        <v>28910</v>
      </c>
      <c r="I16" s="66">
        <f t="shared" si="0"/>
        <v>219362</v>
      </c>
      <c r="J16" s="66">
        <f t="shared" si="1"/>
        <v>25704.476212795875</v>
      </c>
      <c r="K16" s="66">
        <f t="shared" si="2"/>
        <v>14525.360879353728</v>
      </c>
    </row>
    <row r="17" spans="1:11" ht="21.75" customHeight="1">
      <c r="A17" s="31">
        <v>11</v>
      </c>
      <c r="B17" s="20" t="s">
        <v>11</v>
      </c>
      <c r="C17" s="57">
        <v>4862</v>
      </c>
      <c r="D17" s="57">
        <v>8428</v>
      </c>
      <c r="E17" s="64">
        <v>47294</v>
      </c>
      <c r="F17" s="64">
        <v>11787</v>
      </c>
      <c r="G17" s="64">
        <v>26507</v>
      </c>
      <c r="H17" s="64">
        <v>11883</v>
      </c>
      <c r="I17" s="66">
        <f t="shared" si="0"/>
        <v>97471</v>
      </c>
      <c r="J17" s="66">
        <f t="shared" si="1"/>
        <v>20047.511312217193</v>
      </c>
      <c r="K17" s="66">
        <f t="shared" si="2"/>
        <v>11565.140009492168</v>
      </c>
    </row>
    <row r="18" spans="1:11" ht="21.75" customHeight="1">
      <c r="A18" s="31">
        <v>12</v>
      </c>
      <c r="B18" s="20" t="s">
        <v>12</v>
      </c>
      <c r="C18" s="57">
        <v>7419</v>
      </c>
      <c r="D18" s="57">
        <v>12661</v>
      </c>
      <c r="E18" s="64">
        <v>126147</v>
      </c>
      <c r="F18" s="64">
        <v>27293</v>
      </c>
      <c r="G18" s="64">
        <v>59351</v>
      </c>
      <c r="H18" s="64">
        <v>26983</v>
      </c>
      <c r="I18" s="66">
        <f t="shared" si="0"/>
        <v>239774</v>
      </c>
      <c r="J18" s="66">
        <f t="shared" si="1"/>
        <v>32318.91090443456</v>
      </c>
      <c r="K18" s="66">
        <f t="shared" si="2"/>
        <v>18937.99857831135</v>
      </c>
    </row>
    <row r="19" spans="1:11" ht="21.75" customHeight="1">
      <c r="A19" s="31">
        <v>13</v>
      </c>
      <c r="B19" s="20" t="s">
        <v>13</v>
      </c>
      <c r="C19" s="57">
        <v>13391</v>
      </c>
      <c r="D19" s="57">
        <v>24941</v>
      </c>
      <c r="E19" s="64">
        <v>301707</v>
      </c>
      <c r="F19" s="64">
        <v>0</v>
      </c>
      <c r="G19" s="64">
        <v>152333</v>
      </c>
      <c r="H19" s="64">
        <v>64669</v>
      </c>
      <c r="I19" s="66">
        <f t="shared" si="0"/>
        <v>518709</v>
      </c>
      <c r="J19" s="66">
        <f t="shared" si="1"/>
        <v>38735.6433425435</v>
      </c>
      <c r="K19" s="66">
        <f t="shared" si="2"/>
        <v>20797.441963032757</v>
      </c>
    </row>
    <row r="20" spans="1:11" ht="21.75" customHeight="1">
      <c r="A20" s="31">
        <v>14</v>
      </c>
      <c r="B20" s="20" t="s">
        <v>14</v>
      </c>
      <c r="C20" s="57">
        <v>19790</v>
      </c>
      <c r="D20" s="57">
        <v>34130</v>
      </c>
      <c r="E20" s="64">
        <v>248174</v>
      </c>
      <c r="F20" s="64">
        <v>0</v>
      </c>
      <c r="G20" s="64">
        <v>275740</v>
      </c>
      <c r="H20" s="64">
        <v>88168</v>
      </c>
      <c r="I20" s="66">
        <f t="shared" si="0"/>
        <v>612082</v>
      </c>
      <c r="J20" s="66">
        <f t="shared" si="1"/>
        <v>30928.852956038405</v>
      </c>
      <c r="K20" s="66">
        <f t="shared" si="2"/>
        <v>17933.841195429242</v>
      </c>
    </row>
    <row r="21" spans="1:11" ht="21.75" customHeight="1">
      <c r="A21" s="31">
        <v>15</v>
      </c>
      <c r="B21" s="20" t="s">
        <v>15</v>
      </c>
      <c r="C21" s="57">
        <v>12966</v>
      </c>
      <c r="D21" s="57">
        <v>23277</v>
      </c>
      <c r="E21" s="64">
        <v>289192</v>
      </c>
      <c r="F21" s="64">
        <v>74696</v>
      </c>
      <c r="G21" s="64">
        <v>128760</v>
      </c>
      <c r="H21" s="64">
        <v>69898</v>
      </c>
      <c r="I21" s="66">
        <f t="shared" si="0"/>
        <v>562546</v>
      </c>
      <c r="J21" s="66">
        <f t="shared" si="1"/>
        <v>43386.24093783742</v>
      </c>
      <c r="K21" s="66">
        <f t="shared" si="2"/>
        <v>24167.46144262577</v>
      </c>
    </row>
    <row r="22" spans="1:11" ht="21.75" customHeight="1">
      <c r="A22" s="31">
        <v>16</v>
      </c>
      <c r="B22" s="20" t="s">
        <v>16</v>
      </c>
      <c r="C22" s="57">
        <v>29115</v>
      </c>
      <c r="D22" s="57">
        <v>52399</v>
      </c>
      <c r="E22" s="64">
        <v>531721</v>
      </c>
      <c r="F22" s="64">
        <v>0</v>
      </c>
      <c r="G22" s="64">
        <v>301239</v>
      </c>
      <c r="H22" s="64">
        <v>128952</v>
      </c>
      <c r="I22" s="66">
        <f t="shared" si="0"/>
        <v>961912</v>
      </c>
      <c r="J22" s="66">
        <f t="shared" si="1"/>
        <v>33038.36510389834</v>
      </c>
      <c r="K22" s="66">
        <f t="shared" si="2"/>
        <v>18357.449569648277</v>
      </c>
    </row>
    <row r="23" spans="1:11" ht="21.75" customHeight="1">
      <c r="A23" s="31">
        <v>17</v>
      </c>
      <c r="B23" s="20" t="s">
        <v>17</v>
      </c>
      <c r="C23" s="57">
        <v>21899</v>
      </c>
      <c r="D23" s="57">
        <v>38649</v>
      </c>
      <c r="E23" s="64">
        <v>292320</v>
      </c>
      <c r="F23" s="64">
        <v>0</v>
      </c>
      <c r="G23" s="64">
        <v>153569</v>
      </c>
      <c r="H23" s="64">
        <v>73191</v>
      </c>
      <c r="I23" s="66">
        <f t="shared" si="0"/>
        <v>519080</v>
      </c>
      <c r="J23" s="66">
        <f t="shared" si="1"/>
        <v>23703.36545047719</v>
      </c>
      <c r="K23" s="66">
        <f t="shared" si="2"/>
        <v>13430.61916220342</v>
      </c>
    </row>
    <row r="24" spans="1:11" ht="21.75" customHeight="1">
      <c r="A24" s="31">
        <v>18</v>
      </c>
      <c r="B24" s="20" t="s">
        <v>18</v>
      </c>
      <c r="C24" s="57">
        <v>13095</v>
      </c>
      <c r="D24" s="57">
        <v>24549</v>
      </c>
      <c r="E24" s="64">
        <v>275352</v>
      </c>
      <c r="F24" s="64">
        <v>56788</v>
      </c>
      <c r="G24" s="64">
        <v>137891</v>
      </c>
      <c r="H24" s="64">
        <v>58553</v>
      </c>
      <c r="I24" s="66">
        <f t="shared" si="0"/>
        <v>528584</v>
      </c>
      <c r="J24" s="66">
        <f t="shared" si="1"/>
        <v>40365.33027873234</v>
      </c>
      <c r="K24" s="66">
        <f t="shared" si="2"/>
        <v>21531.79355574565</v>
      </c>
    </row>
    <row r="25" spans="1:11" ht="21.75" customHeight="1">
      <c r="A25" s="31">
        <v>19</v>
      </c>
      <c r="B25" s="20" t="s">
        <v>19</v>
      </c>
      <c r="C25" s="57">
        <v>5605</v>
      </c>
      <c r="D25" s="57">
        <v>10966</v>
      </c>
      <c r="E25" s="64">
        <v>124880</v>
      </c>
      <c r="F25" s="64">
        <v>19534</v>
      </c>
      <c r="G25" s="64">
        <v>43584</v>
      </c>
      <c r="H25" s="64">
        <v>29073</v>
      </c>
      <c r="I25" s="66">
        <f t="shared" si="0"/>
        <v>217071</v>
      </c>
      <c r="J25" s="66">
        <f t="shared" si="1"/>
        <v>38728.099910793935</v>
      </c>
      <c r="K25" s="66">
        <f t="shared" si="2"/>
        <v>19794.911544774757</v>
      </c>
    </row>
    <row r="26" spans="1:11" ht="21.75" customHeight="1">
      <c r="A26" s="31">
        <v>20</v>
      </c>
      <c r="B26" s="20" t="s">
        <v>20</v>
      </c>
      <c r="C26" s="57">
        <v>8111</v>
      </c>
      <c r="D26" s="57">
        <v>14967</v>
      </c>
      <c r="E26" s="64">
        <v>159759</v>
      </c>
      <c r="F26" s="64">
        <v>0</v>
      </c>
      <c r="G26" s="64">
        <v>52944</v>
      </c>
      <c r="H26" s="64">
        <v>26888</v>
      </c>
      <c r="I26" s="66">
        <f t="shared" si="0"/>
        <v>239591</v>
      </c>
      <c r="J26" s="66">
        <f t="shared" si="1"/>
        <v>29539.021082480584</v>
      </c>
      <c r="K26" s="66">
        <f t="shared" si="2"/>
        <v>16007.95082514866</v>
      </c>
    </row>
    <row r="27" spans="1:11" ht="21.75" customHeight="1">
      <c r="A27" s="31">
        <v>21</v>
      </c>
      <c r="B27" s="20" t="s">
        <v>34</v>
      </c>
      <c r="C27" s="57">
        <v>7679</v>
      </c>
      <c r="D27" s="57">
        <v>14054</v>
      </c>
      <c r="E27" s="64">
        <v>98239</v>
      </c>
      <c r="F27" s="64">
        <v>17274</v>
      </c>
      <c r="G27" s="64">
        <v>36944</v>
      </c>
      <c r="H27" s="64">
        <v>21559</v>
      </c>
      <c r="I27" s="66">
        <f t="shared" si="0"/>
        <v>174016</v>
      </c>
      <c r="J27" s="66">
        <f t="shared" si="1"/>
        <v>22661.284021356947</v>
      </c>
      <c r="K27" s="66">
        <f t="shared" si="2"/>
        <v>12381.95531521275</v>
      </c>
    </row>
    <row r="28" spans="1:11" ht="21.75" customHeight="1">
      <c r="A28" s="31">
        <v>22</v>
      </c>
      <c r="B28" s="18" t="s">
        <v>35</v>
      </c>
      <c r="C28" s="57">
        <v>8677</v>
      </c>
      <c r="D28" s="57">
        <v>15706</v>
      </c>
      <c r="E28" s="64">
        <v>161349</v>
      </c>
      <c r="F28" s="64">
        <v>0</v>
      </c>
      <c r="G28" s="64">
        <v>136387</v>
      </c>
      <c r="H28" s="64">
        <v>0</v>
      </c>
      <c r="I28" s="66">
        <f t="shared" si="0"/>
        <v>297736</v>
      </c>
      <c r="J28" s="66">
        <f t="shared" si="1"/>
        <v>34313.241903883834</v>
      </c>
      <c r="K28" s="66">
        <f t="shared" si="2"/>
        <v>18956.83178403158</v>
      </c>
    </row>
    <row r="29" spans="1:11" ht="21.75" customHeight="1">
      <c r="A29" s="31">
        <v>23</v>
      </c>
      <c r="B29" s="18" t="s">
        <v>36</v>
      </c>
      <c r="C29" s="57">
        <v>18329</v>
      </c>
      <c r="D29" s="57">
        <v>35404</v>
      </c>
      <c r="E29" s="64">
        <v>381968</v>
      </c>
      <c r="F29" s="64">
        <v>0</v>
      </c>
      <c r="G29" s="64">
        <v>176162</v>
      </c>
      <c r="H29" s="64">
        <v>83992</v>
      </c>
      <c r="I29" s="66">
        <f t="shared" si="0"/>
        <v>642122</v>
      </c>
      <c r="J29" s="66">
        <f t="shared" si="1"/>
        <v>35033.11691854438</v>
      </c>
      <c r="K29" s="66">
        <f t="shared" si="2"/>
        <v>18136.990170602192</v>
      </c>
    </row>
    <row r="30" spans="1:11" ht="21.75" customHeight="1">
      <c r="A30" s="31">
        <v>24</v>
      </c>
      <c r="B30" s="18" t="s">
        <v>37</v>
      </c>
      <c r="C30" s="57">
        <v>10516</v>
      </c>
      <c r="D30" s="57">
        <v>21887</v>
      </c>
      <c r="E30" s="64">
        <v>276575</v>
      </c>
      <c r="F30" s="64">
        <v>48181</v>
      </c>
      <c r="G30" s="64">
        <v>85308</v>
      </c>
      <c r="H30" s="64">
        <v>42745</v>
      </c>
      <c r="I30" s="66">
        <f t="shared" si="0"/>
        <v>452809</v>
      </c>
      <c r="J30" s="66">
        <f t="shared" si="1"/>
        <v>43059.052871814376</v>
      </c>
      <c r="K30" s="66">
        <f t="shared" si="2"/>
        <v>20688.49088500023</v>
      </c>
    </row>
    <row r="31" spans="1:11" ht="21.75" customHeight="1">
      <c r="A31" s="31">
        <v>25</v>
      </c>
      <c r="B31" s="18" t="s">
        <v>38</v>
      </c>
      <c r="C31" s="57">
        <v>8101</v>
      </c>
      <c r="D31" s="57">
        <v>15408</v>
      </c>
      <c r="E31" s="64">
        <v>144078</v>
      </c>
      <c r="F31" s="64">
        <v>31329</v>
      </c>
      <c r="G31" s="64">
        <v>56087</v>
      </c>
      <c r="H31" s="64">
        <v>33120</v>
      </c>
      <c r="I31" s="66">
        <f t="shared" si="0"/>
        <v>264614</v>
      </c>
      <c r="J31" s="66">
        <f t="shared" si="1"/>
        <v>32664.36242439205</v>
      </c>
      <c r="K31" s="66">
        <f t="shared" si="2"/>
        <v>17173.805815160955</v>
      </c>
    </row>
    <row r="32" spans="1:11" ht="21.75" customHeight="1">
      <c r="A32" s="31">
        <v>26</v>
      </c>
      <c r="B32" s="18" t="s">
        <v>39</v>
      </c>
      <c r="C32" s="57">
        <v>7156</v>
      </c>
      <c r="D32" s="57">
        <v>13491</v>
      </c>
      <c r="E32" s="64">
        <v>151537</v>
      </c>
      <c r="F32" s="64">
        <v>16848</v>
      </c>
      <c r="G32" s="64">
        <v>88976</v>
      </c>
      <c r="H32" s="64">
        <v>38203</v>
      </c>
      <c r="I32" s="66">
        <f t="shared" si="0"/>
        <v>295564</v>
      </c>
      <c r="J32" s="66">
        <f t="shared" si="1"/>
        <v>41302.96254891001</v>
      </c>
      <c r="K32" s="66">
        <f t="shared" si="2"/>
        <v>21908.235119709436</v>
      </c>
    </row>
    <row r="33" spans="1:11" ht="21.75" customHeight="1">
      <c r="A33" s="31">
        <v>27</v>
      </c>
      <c r="B33" s="28" t="s">
        <v>40</v>
      </c>
      <c r="C33" s="57">
        <v>7827</v>
      </c>
      <c r="D33" s="57">
        <v>15973</v>
      </c>
      <c r="E33" s="64">
        <v>142089</v>
      </c>
      <c r="F33" s="64">
        <v>35313</v>
      </c>
      <c r="G33" s="64">
        <v>65564</v>
      </c>
      <c r="H33" s="64">
        <v>40329</v>
      </c>
      <c r="I33" s="66">
        <f t="shared" si="0"/>
        <v>283295</v>
      </c>
      <c r="J33" s="66">
        <f t="shared" si="1"/>
        <v>36194.582854222564</v>
      </c>
      <c r="K33" s="66">
        <f t="shared" si="2"/>
        <v>17735.86677518312</v>
      </c>
    </row>
    <row r="34" spans="1:11" ht="21.75" customHeight="1">
      <c r="A34" s="31">
        <v>28</v>
      </c>
      <c r="B34" s="20" t="s">
        <v>41</v>
      </c>
      <c r="C34" s="57">
        <v>16811</v>
      </c>
      <c r="D34" s="57">
        <v>32509</v>
      </c>
      <c r="E34" s="64">
        <v>449536</v>
      </c>
      <c r="F34" s="64">
        <v>0</v>
      </c>
      <c r="G34" s="64">
        <v>155322</v>
      </c>
      <c r="H34" s="64">
        <v>101018</v>
      </c>
      <c r="I34" s="66">
        <f t="shared" si="0"/>
        <v>705876</v>
      </c>
      <c r="J34" s="66">
        <f t="shared" si="1"/>
        <v>41988.93581583487</v>
      </c>
      <c r="K34" s="66">
        <f t="shared" si="2"/>
        <v>21713.248638838475</v>
      </c>
    </row>
    <row r="35" spans="1:11" ht="21.75" customHeight="1">
      <c r="A35" s="31">
        <v>29</v>
      </c>
      <c r="B35" s="20" t="s">
        <v>42</v>
      </c>
      <c r="C35" s="57">
        <v>7165</v>
      </c>
      <c r="D35" s="57">
        <v>15035</v>
      </c>
      <c r="E35" s="64">
        <v>163903</v>
      </c>
      <c r="F35" s="64">
        <v>51345</v>
      </c>
      <c r="G35" s="64">
        <v>61037</v>
      </c>
      <c r="H35" s="64">
        <v>31347</v>
      </c>
      <c r="I35" s="66">
        <f t="shared" si="0"/>
        <v>307632</v>
      </c>
      <c r="J35" s="66">
        <f t="shared" si="1"/>
        <v>42935.380321004886</v>
      </c>
      <c r="K35" s="66">
        <f t="shared" si="2"/>
        <v>20461.057532424344</v>
      </c>
    </row>
    <row r="36" spans="1:11" ht="21.75" customHeight="1">
      <c r="A36" s="31">
        <v>30</v>
      </c>
      <c r="B36" s="20" t="s">
        <v>43</v>
      </c>
      <c r="C36" s="57">
        <v>11827</v>
      </c>
      <c r="D36" s="57">
        <v>24086</v>
      </c>
      <c r="E36" s="64">
        <v>246172</v>
      </c>
      <c r="F36" s="64">
        <v>0</v>
      </c>
      <c r="G36" s="64">
        <v>132689</v>
      </c>
      <c r="H36" s="64">
        <v>49987</v>
      </c>
      <c r="I36" s="66">
        <f t="shared" si="0"/>
        <v>428848</v>
      </c>
      <c r="J36" s="66">
        <f t="shared" si="1"/>
        <v>36260.082861249684</v>
      </c>
      <c r="K36" s="66">
        <f t="shared" si="2"/>
        <v>17804.865897201693</v>
      </c>
    </row>
    <row r="37" spans="1:11" ht="21.75" customHeight="1">
      <c r="A37" s="31">
        <v>31</v>
      </c>
      <c r="B37" s="20" t="s">
        <v>44</v>
      </c>
      <c r="C37" s="57">
        <v>7391</v>
      </c>
      <c r="D37" s="57">
        <v>13800</v>
      </c>
      <c r="E37" s="64">
        <v>154560</v>
      </c>
      <c r="F37" s="64">
        <v>20391</v>
      </c>
      <c r="G37" s="64">
        <v>53038</v>
      </c>
      <c r="H37" s="64">
        <v>27515</v>
      </c>
      <c r="I37" s="66">
        <f t="shared" si="0"/>
        <v>255504</v>
      </c>
      <c r="J37" s="66">
        <f t="shared" si="1"/>
        <v>34569.611689893114</v>
      </c>
      <c r="K37" s="66">
        <f t="shared" si="2"/>
        <v>18514.782608695652</v>
      </c>
    </row>
    <row r="38" spans="1:11" ht="21.75" customHeight="1">
      <c r="A38" s="32">
        <v>32</v>
      </c>
      <c r="B38" s="25" t="s">
        <v>45</v>
      </c>
      <c r="C38" s="59">
        <v>8924</v>
      </c>
      <c r="D38" s="59">
        <v>17354</v>
      </c>
      <c r="E38" s="67">
        <v>169537</v>
      </c>
      <c r="F38" s="67">
        <v>0</v>
      </c>
      <c r="G38" s="67">
        <v>87227</v>
      </c>
      <c r="H38" s="67">
        <v>38703</v>
      </c>
      <c r="I38" s="74">
        <f t="shared" si="0"/>
        <v>295467</v>
      </c>
      <c r="J38" s="69">
        <f t="shared" si="1"/>
        <v>33109.25593904079</v>
      </c>
      <c r="K38" s="69">
        <f t="shared" si="2"/>
        <v>17025.87299757981</v>
      </c>
    </row>
    <row r="39" spans="1:11" s="21" customFormat="1" ht="21.75" customHeight="1">
      <c r="A39" s="39"/>
      <c r="B39" s="40" t="s">
        <v>47</v>
      </c>
      <c r="C39" s="70">
        <f aca="true" t="shared" si="3" ref="C39:H39">SUM(C7:C38)</f>
        <v>437851</v>
      </c>
      <c r="D39" s="70">
        <f t="shared" si="3"/>
        <v>806968</v>
      </c>
      <c r="E39" s="70">
        <f t="shared" si="3"/>
        <v>8572372</v>
      </c>
      <c r="F39" s="70">
        <f t="shared" si="3"/>
        <v>740545</v>
      </c>
      <c r="G39" s="70">
        <f t="shared" si="3"/>
        <v>3886245</v>
      </c>
      <c r="H39" s="70">
        <f t="shared" si="3"/>
        <v>1928765</v>
      </c>
      <c r="I39" s="70">
        <f t="shared" si="0"/>
        <v>15127927</v>
      </c>
      <c r="J39" s="70">
        <f t="shared" si="1"/>
        <v>34550.39956514887</v>
      </c>
      <c r="K39" s="70">
        <f t="shared" si="2"/>
        <v>18746.625640669765</v>
      </c>
    </row>
    <row r="40" spans="1:11" ht="21.75" customHeight="1">
      <c r="A40" s="33">
        <v>33</v>
      </c>
      <c r="B40" s="26" t="s">
        <v>21</v>
      </c>
      <c r="C40" s="60">
        <v>6047</v>
      </c>
      <c r="D40" s="60">
        <v>11952</v>
      </c>
      <c r="E40" s="71">
        <v>133026</v>
      </c>
      <c r="F40" s="64">
        <v>17147</v>
      </c>
      <c r="G40" s="71">
        <v>76147</v>
      </c>
      <c r="H40" s="64">
        <v>43928</v>
      </c>
      <c r="I40" s="66">
        <f t="shared" si="0"/>
        <v>270248</v>
      </c>
      <c r="J40" s="72">
        <f t="shared" si="1"/>
        <v>44691.25186042666</v>
      </c>
      <c r="K40" s="72">
        <f t="shared" si="2"/>
        <v>22611.11111111111</v>
      </c>
    </row>
    <row r="41" spans="1:11" ht="21.75" customHeight="1">
      <c r="A41" s="31">
        <v>34</v>
      </c>
      <c r="B41" s="20" t="s">
        <v>22</v>
      </c>
      <c r="C41" s="57">
        <v>3402</v>
      </c>
      <c r="D41" s="57">
        <v>6539</v>
      </c>
      <c r="E41" s="64">
        <v>73534</v>
      </c>
      <c r="F41" s="64">
        <v>11217</v>
      </c>
      <c r="G41" s="64">
        <v>43040</v>
      </c>
      <c r="H41" s="64">
        <v>17805</v>
      </c>
      <c r="I41" s="66">
        <f t="shared" si="0"/>
        <v>145596</v>
      </c>
      <c r="J41" s="66">
        <f t="shared" si="1"/>
        <v>42797.178130511464</v>
      </c>
      <c r="K41" s="66">
        <f t="shared" si="2"/>
        <v>22265.78987612785</v>
      </c>
    </row>
    <row r="42" spans="1:11" ht="21.75" customHeight="1">
      <c r="A42" s="31">
        <v>35</v>
      </c>
      <c r="B42" s="20" t="s">
        <v>46</v>
      </c>
      <c r="C42" s="57">
        <v>3606</v>
      </c>
      <c r="D42" s="57">
        <v>6698</v>
      </c>
      <c r="E42" s="64">
        <v>88419</v>
      </c>
      <c r="F42" s="64">
        <v>11864</v>
      </c>
      <c r="G42" s="64">
        <v>32029</v>
      </c>
      <c r="H42" s="64">
        <v>15684</v>
      </c>
      <c r="I42" s="66">
        <f t="shared" si="0"/>
        <v>147996</v>
      </c>
      <c r="J42" s="66">
        <f t="shared" si="1"/>
        <v>41041.597337770385</v>
      </c>
      <c r="K42" s="66">
        <f t="shared" si="2"/>
        <v>22095.55091071962</v>
      </c>
    </row>
    <row r="43" spans="1:11" ht="21.75" customHeight="1">
      <c r="A43" s="31">
        <v>36</v>
      </c>
      <c r="B43" s="20" t="s">
        <v>23</v>
      </c>
      <c r="C43" s="57">
        <v>4880</v>
      </c>
      <c r="D43" s="57">
        <v>8639</v>
      </c>
      <c r="E43" s="64">
        <v>90214</v>
      </c>
      <c r="F43" s="64">
        <v>0</v>
      </c>
      <c r="G43" s="64">
        <v>34975</v>
      </c>
      <c r="H43" s="64">
        <v>18350</v>
      </c>
      <c r="I43" s="66">
        <f t="shared" si="0"/>
        <v>143539</v>
      </c>
      <c r="J43" s="66">
        <f t="shared" si="1"/>
        <v>29413.72950819672</v>
      </c>
      <c r="K43" s="66">
        <f t="shared" si="2"/>
        <v>16615.233244588493</v>
      </c>
    </row>
    <row r="44" spans="1:11" ht="21.75" customHeight="1">
      <c r="A44" s="31">
        <v>37</v>
      </c>
      <c r="B44" s="20" t="s">
        <v>24</v>
      </c>
      <c r="C44" s="57">
        <v>3866</v>
      </c>
      <c r="D44" s="57">
        <v>7001</v>
      </c>
      <c r="E44" s="64">
        <v>79212</v>
      </c>
      <c r="F44" s="64">
        <v>14466</v>
      </c>
      <c r="G44" s="64">
        <v>16406</v>
      </c>
      <c r="H44" s="64">
        <v>8176</v>
      </c>
      <c r="I44" s="66">
        <f t="shared" si="0"/>
        <v>118260</v>
      </c>
      <c r="J44" s="66">
        <f t="shared" si="1"/>
        <v>30589.756854630108</v>
      </c>
      <c r="K44" s="66">
        <f t="shared" si="2"/>
        <v>16891.872589630053</v>
      </c>
    </row>
    <row r="45" spans="1:11" ht="21.75" customHeight="1">
      <c r="A45" s="31">
        <v>38</v>
      </c>
      <c r="B45" s="20" t="s">
        <v>25</v>
      </c>
      <c r="C45" s="57">
        <v>2905</v>
      </c>
      <c r="D45" s="57">
        <v>5097</v>
      </c>
      <c r="E45" s="64">
        <v>65312</v>
      </c>
      <c r="F45" s="64">
        <v>13041</v>
      </c>
      <c r="G45" s="64">
        <v>27275</v>
      </c>
      <c r="H45" s="64">
        <v>17457</v>
      </c>
      <c r="I45" s="66">
        <f t="shared" si="0"/>
        <v>123085</v>
      </c>
      <c r="J45" s="66">
        <f t="shared" si="1"/>
        <v>42370.05163511188</v>
      </c>
      <c r="K45" s="66">
        <f t="shared" si="2"/>
        <v>24148.518736511673</v>
      </c>
    </row>
    <row r="46" spans="1:11" ht="21.75" customHeight="1">
      <c r="A46" s="31">
        <v>39</v>
      </c>
      <c r="B46" s="20" t="s">
        <v>26</v>
      </c>
      <c r="C46" s="57">
        <v>7639</v>
      </c>
      <c r="D46" s="57">
        <v>13978</v>
      </c>
      <c r="E46" s="64">
        <v>219269</v>
      </c>
      <c r="F46" s="64">
        <v>46535</v>
      </c>
      <c r="G46" s="64">
        <v>22851</v>
      </c>
      <c r="H46" s="64">
        <v>17478</v>
      </c>
      <c r="I46" s="66">
        <f t="shared" si="0"/>
        <v>306133</v>
      </c>
      <c r="J46" s="66">
        <f t="shared" si="1"/>
        <v>40075.00981803901</v>
      </c>
      <c r="K46" s="66">
        <f t="shared" si="2"/>
        <v>21901.058806696237</v>
      </c>
    </row>
    <row r="47" spans="1:11" ht="21.75" customHeight="1">
      <c r="A47" s="31">
        <v>40</v>
      </c>
      <c r="B47" s="20" t="s">
        <v>27</v>
      </c>
      <c r="C47" s="57">
        <v>1789</v>
      </c>
      <c r="D47" s="57">
        <v>3425</v>
      </c>
      <c r="E47" s="64">
        <v>43756</v>
      </c>
      <c r="F47" s="64">
        <v>4300</v>
      </c>
      <c r="G47" s="64">
        <v>14129</v>
      </c>
      <c r="H47" s="64">
        <v>14256</v>
      </c>
      <c r="I47" s="66">
        <f t="shared" si="0"/>
        <v>76441</v>
      </c>
      <c r="J47" s="66">
        <f t="shared" si="1"/>
        <v>42728.339854667414</v>
      </c>
      <c r="K47" s="66">
        <f t="shared" si="2"/>
        <v>22318.5401459854</v>
      </c>
    </row>
    <row r="48" spans="1:11" ht="21.75" customHeight="1">
      <c r="A48" s="31">
        <v>41</v>
      </c>
      <c r="B48" s="20" t="s">
        <v>28</v>
      </c>
      <c r="C48" s="57">
        <v>4442</v>
      </c>
      <c r="D48" s="57">
        <v>9539</v>
      </c>
      <c r="E48" s="64">
        <v>103446</v>
      </c>
      <c r="F48" s="64">
        <v>18350</v>
      </c>
      <c r="G48" s="64">
        <v>35805</v>
      </c>
      <c r="H48" s="64">
        <v>15444</v>
      </c>
      <c r="I48" s="66">
        <f t="shared" si="0"/>
        <v>173045</v>
      </c>
      <c r="J48" s="66">
        <f t="shared" si="1"/>
        <v>38956.55110310671</v>
      </c>
      <c r="K48" s="66">
        <f t="shared" si="2"/>
        <v>18140.7904392494</v>
      </c>
    </row>
    <row r="49" spans="1:11" ht="21.75" customHeight="1">
      <c r="A49" s="31">
        <v>42</v>
      </c>
      <c r="B49" s="20" t="s">
        <v>29</v>
      </c>
      <c r="C49" s="57">
        <v>1548</v>
      </c>
      <c r="D49" s="57">
        <v>3131</v>
      </c>
      <c r="E49" s="64">
        <v>35821</v>
      </c>
      <c r="F49" s="64">
        <v>7277</v>
      </c>
      <c r="G49" s="64">
        <v>12704</v>
      </c>
      <c r="H49" s="64">
        <v>7057</v>
      </c>
      <c r="I49" s="66">
        <f t="shared" si="0"/>
        <v>62859</v>
      </c>
      <c r="J49" s="66">
        <f t="shared" si="1"/>
        <v>40606.589147286824</v>
      </c>
      <c r="K49" s="66">
        <f t="shared" si="2"/>
        <v>20076.33343979559</v>
      </c>
    </row>
    <row r="50" spans="1:11" ht="21.75" customHeight="1">
      <c r="A50" s="31">
        <v>43</v>
      </c>
      <c r="B50" s="20" t="s">
        <v>30</v>
      </c>
      <c r="C50" s="57">
        <v>4586</v>
      </c>
      <c r="D50" s="57">
        <v>9618</v>
      </c>
      <c r="E50" s="64">
        <v>125816</v>
      </c>
      <c r="F50" s="64">
        <v>19532</v>
      </c>
      <c r="G50" s="64">
        <v>48956</v>
      </c>
      <c r="H50" s="64">
        <v>21581</v>
      </c>
      <c r="I50" s="66">
        <f t="shared" si="0"/>
        <v>215885</v>
      </c>
      <c r="J50" s="66">
        <f t="shared" si="1"/>
        <v>47074.792847797646</v>
      </c>
      <c r="K50" s="66">
        <f t="shared" si="2"/>
        <v>22445.93470576003</v>
      </c>
    </row>
    <row r="51" spans="1:11" ht="21.75" customHeight="1">
      <c r="A51" s="32">
        <v>44</v>
      </c>
      <c r="B51" s="25" t="s">
        <v>31</v>
      </c>
      <c r="C51" s="59">
        <v>3506</v>
      </c>
      <c r="D51" s="59">
        <v>6396</v>
      </c>
      <c r="E51" s="67">
        <v>60165</v>
      </c>
      <c r="F51" s="67">
        <v>4696</v>
      </c>
      <c r="G51" s="67">
        <v>26572</v>
      </c>
      <c r="H51" s="67">
        <v>14702</v>
      </c>
      <c r="I51" s="66">
        <f t="shared" si="0"/>
        <v>106135</v>
      </c>
      <c r="J51" s="69">
        <f t="shared" si="1"/>
        <v>30272.390188248715</v>
      </c>
      <c r="K51" s="69">
        <f t="shared" si="2"/>
        <v>16593.96497811132</v>
      </c>
    </row>
    <row r="52" spans="1:11" s="21" customFormat="1" ht="21.75" customHeight="1">
      <c r="A52" s="39"/>
      <c r="B52" s="41" t="s">
        <v>1</v>
      </c>
      <c r="C52" s="70">
        <f aca="true" t="shared" si="4" ref="C52:H52">SUM(C40:C51)</f>
        <v>48216</v>
      </c>
      <c r="D52" s="70">
        <f t="shared" si="4"/>
        <v>92013</v>
      </c>
      <c r="E52" s="70">
        <f t="shared" si="4"/>
        <v>1117990</v>
      </c>
      <c r="F52" s="70">
        <f t="shared" si="4"/>
        <v>168425</v>
      </c>
      <c r="G52" s="70">
        <f t="shared" si="4"/>
        <v>390889</v>
      </c>
      <c r="H52" s="70">
        <f t="shared" si="4"/>
        <v>211918</v>
      </c>
      <c r="I52" s="70">
        <f t="shared" si="0"/>
        <v>1889222</v>
      </c>
      <c r="J52" s="70">
        <f t="shared" si="1"/>
        <v>39182.470549195285</v>
      </c>
      <c r="K52" s="70">
        <f t="shared" si="2"/>
        <v>20532.120461239174</v>
      </c>
    </row>
    <row r="53" spans="1:11" s="21" customFormat="1" ht="21.75" customHeight="1">
      <c r="A53" s="42"/>
      <c r="B53" s="43" t="s">
        <v>61</v>
      </c>
      <c r="C53" s="73">
        <f aca="true" t="shared" si="5" ref="C53:H53">SUM(C52+C39)</f>
        <v>486067</v>
      </c>
      <c r="D53" s="73">
        <f t="shared" si="5"/>
        <v>898981</v>
      </c>
      <c r="E53" s="73">
        <f t="shared" si="5"/>
        <v>9690362</v>
      </c>
      <c r="F53" s="73">
        <f t="shared" si="5"/>
        <v>908970</v>
      </c>
      <c r="G53" s="73">
        <f t="shared" si="5"/>
        <v>4277134</v>
      </c>
      <c r="H53" s="73">
        <f t="shared" si="5"/>
        <v>2140683</v>
      </c>
      <c r="I53" s="73">
        <f t="shared" si="0"/>
        <v>17017149</v>
      </c>
      <c r="J53" s="73">
        <f t="shared" si="1"/>
        <v>35009.88341113468</v>
      </c>
      <c r="K53" s="73">
        <f t="shared" si="2"/>
        <v>18929.375593032557</v>
      </c>
    </row>
    <row r="54" ht="17.25" customHeight="1">
      <c r="A54" s="2"/>
    </row>
    <row r="55" ht="17.25" customHeight="1"/>
  </sheetData>
  <sheetProtection/>
  <mergeCells count="12">
    <mergeCell ref="J3:J6"/>
    <mergeCell ref="K3:K6"/>
    <mergeCell ref="F4:F6"/>
    <mergeCell ref="G4:G6"/>
    <mergeCell ref="H4:H6"/>
    <mergeCell ref="A3:A6"/>
    <mergeCell ref="C3:D3"/>
    <mergeCell ref="E3:H3"/>
    <mergeCell ref="C4:C6"/>
    <mergeCell ref="D4:D6"/>
    <mergeCell ref="E4:E6"/>
    <mergeCell ref="B3:B6"/>
  </mergeCells>
  <printOptions horizontalCentered="1"/>
  <pageMargins left="0.5905511811023623" right="0.5905511811023623" top="0.7874015748031497" bottom="0.5905511811023623" header="0.5118110236220472" footer="0.5118110236220472"/>
  <pageSetup fitToHeight="1" fitToWidth="1"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4"/>
  <sheetViews>
    <sheetView showGridLines="0" view="pageBreakPreview" zoomScale="75" zoomScaleSheetLayoutView="75" zoomScalePageLayoutView="0" workbookViewId="0" topLeftCell="A1">
      <pane xSplit="2" ySplit="6" topLeftCell="C7" activePane="bottomRight" state="frozen"/>
      <selection pane="topLeft" activeCell="D12" sqref="D12"/>
      <selection pane="topRight" activeCell="D12" sqref="D12"/>
      <selection pane="bottomLeft" activeCell="D12" sqref="D12"/>
      <selection pane="bottomRight" activeCell="N43" sqref="N43"/>
    </sheetView>
  </sheetViews>
  <sheetFormatPr defaultColWidth="9.00390625" defaultRowHeight="13.5"/>
  <cols>
    <col min="1" max="1" width="4.625" style="1" customWidth="1"/>
    <col min="2" max="2" width="11.625" style="27" customWidth="1"/>
    <col min="3" max="11" width="12.625" style="1" customWidth="1"/>
    <col min="12" max="16384" width="9.00390625" style="1" customWidth="1"/>
  </cols>
  <sheetData>
    <row r="1" spans="1:11" ht="23.25" customHeight="1">
      <c r="A1" s="6"/>
      <c r="B1" s="38"/>
      <c r="C1" s="10"/>
      <c r="D1" s="10"/>
      <c r="E1" s="10"/>
      <c r="F1" s="10"/>
      <c r="G1" s="10"/>
      <c r="H1" s="10"/>
      <c r="I1" s="10"/>
      <c r="J1" s="10"/>
      <c r="K1" s="10"/>
    </row>
    <row r="2" spans="1:11" ht="23.25" customHeight="1">
      <c r="A2" s="14" t="s">
        <v>63</v>
      </c>
      <c r="B2" s="38"/>
      <c r="C2" s="10"/>
      <c r="D2" s="10"/>
      <c r="E2" s="10"/>
      <c r="F2" s="10"/>
      <c r="G2" s="10"/>
      <c r="H2" s="10"/>
      <c r="I2" s="10"/>
      <c r="J2" s="10"/>
      <c r="K2" s="10"/>
    </row>
    <row r="3" spans="1:11" ht="17.25" customHeight="1">
      <c r="A3" s="88" t="s">
        <v>48</v>
      </c>
      <c r="B3" s="96" t="s">
        <v>49</v>
      </c>
      <c r="C3" s="86" t="s">
        <v>50</v>
      </c>
      <c r="D3" s="91"/>
      <c r="E3" s="86" t="s">
        <v>51</v>
      </c>
      <c r="F3" s="87"/>
      <c r="G3" s="87"/>
      <c r="H3" s="87"/>
      <c r="I3" s="15"/>
      <c r="J3" s="83" t="s">
        <v>52</v>
      </c>
      <c r="K3" s="83" t="s">
        <v>53</v>
      </c>
    </row>
    <row r="4" spans="1:11" ht="17.25" customHeight="1">
      <c r="A4" s="89"/>
      <c r="B4" s="97"/>
      <c r="C4" s="92" t="s">
        <v>54</v>
      </c>
      <c r="D4" s="95" t="s">
        <v>55</v>
      </c>
      <c r="E4" s="83" t="s">
        <v>56</v>
      </c>
      <c r="F4" s="83" t="s">
        <v>57</v>
      </c>
      <c r="G4" s="83" t="s">
        <v>58</v>
      </c>
      <c r="H4" s="83" t="s">
        <v>0</v>
      </c>
      <c r="I4" s="16" t="s">
        <v>59</v>
      </c>
      <c r="J4" s="84"/>
      <c r="K4" s="84"/>
    </row>
    <row r="5" spans="1:11" ht="17.25" customHeight="1">
      <c r="A5" s="89"/>
      <c r="B5" s="97"/>
      <c r="C5" s="93"/>
      <c r="D5" s="95"/>
      <c r="E5" s="84"/>
      <c r="F5" s="84"/>
      <c r="G5" s="84"/>
      <c r="H5" s="84"/>
      <c r="I5" s="16" t="s">
        <v>60</v>
      </c>
      <c r="J5" s="84"/>
      <c r="K5" s="84"/>
    </row>
    <row r="6" spans="1:11" ht="17.25" customHeight="1">
      <c r="A6" s="90"/>
      <c r="B6" s="98"/>
      <c r="C6" s="94"/>
      <c r="D6" s="95"/>
      <c r="E6" s="85"/>
      <c r="F6" s="85"/>
      <c r="G6" s="85"/>
      <c r="H6" s="85"/>
      <c r="I6" s="17"/>
      <c r="J6" s="85"/>
      <c r="K6" s="85"/>
    </row>
    <row r="7" spans="1:11" ht="21.75" customHeight="1">
      <c r="A7" s="30">
        <v>1</v>
      </c>
      <c r="B7" s="24" t="s">
        <v>3</v>
      </c>
      <c r="C7" s="56">
        <v>22169</v>
      </c>
      <c r="D7" s="56">
        <v>27873</v>
      </c>
      <c r="E7" s="61">
        <v>330529</v>
      </c>
      <c r="F7" s="61">
        <v>0</v>
      </c>
      <c r="G7" s="61">
        <v>198673</v>
      </c>
      <c r="H7" s="61">
        <v>89331</v>
      </c>
      <c r="I7" s="63">
        <f>SUM(E7:H7)</f>
        <v>618533</v>
      </c>
      <c r="J7" s="63">
        <f>SUM(I7*1000/C7)</f>
        <v>27900.80743380396</v>
      </c>
      <c r="K7" s="63">
        <f>SUM(I7*1000/D7)</f>
        <v>22191.116851433286</v>
      </c>
    </row>
    <row r="8" spans="1:11" ht="21.75" customHeight="1">
      <c r="A8" s="31">
        <v>2</v>
      </c>
      <c r="B8" s="20" t="s">
        <v>4</v>
      </c>
      <c r="C8" s="57">
        <v>12583</v>
      </c>
      <c r="D8" s="57">
        <v>15575</v>
      </c>
      <c r="E8" s="64">
        <v>186941</v>
      </c>
      <c r="F8" s="64">
        <v>30747</v>
      </c>
      <c r="G8" s="64">
        <v>62381</v>
      </c>
      <c r="H8" s="64">
        <v>39722</v>
      </c>
      <c r="I8" s="66">
        <f>SUM(E8:H8)</f>
        <v>319791</v>
      </c>
      <c r="J8" s="66">
        <f aca="true" t="shared" si="0" ref="J8:J51">SUM(I8*1000/C8)</f>
        <v>25414.527537153303</v>
      </c>
      <c r="K8" s="66">
        <f aca="true" t="shared" si="1" ref="K8:K51">SUM(I8*1000/D8)</f>
        <v>20532.327447833064</v>
      </c>
    </row>
    <row r="9" spans="1:11" ht="21.75" customHeight="1">
      <c r="A9" s="31">
        <v>3</v>
      </c>
      <c r="B9" s="20" t="s">
        <v>5</v>
      </c>
      <c r="C9" s="57">
        <v>12475</v>
      </c>
      <c r="D9" s="57">
        <v>15570</v>
      </c>
      <c r="E9" s="64">
        <v>199970</v>
      </c>
      <c r="F9" s="64">
        <v>11680</v>
      </c>
      <c r="G9" s="64">
        <v>98546</v>
      </c>
      <c r="H9" s="64">
        <v>52955</v>
      </c>
      <c r="I9" s="66">
        <f aca="true" t="shared" si="2" ref="I9:I51">SUM(E9:H9)</f>
        <v>363151</v>
      </c>
      <c r="J9" s="66">
        <f t="shared" si="0"/>
        <v>29110.300601202405</v>
      </c>
      <c r="K9" s="66">
        <f t="shared" si="1"/>
        <v>23323.763648041106</v>
      </c>
    </row>
    <row r="10" spans="1:11" ht="21.75" customHeight="1">
      <c r="A10" s="31">
        <v>4</v>
      </c>
      <c r="B10" s="20" t="s">
        <v>6</v>
      </c>
      <c r="C10" s="57">
        <v>13768</v>
      </c>
      <c r="D10" s="57">
        <v>17996</v>
      </c>
      <c r="E10" s="64">
        <v>173311</v>
      </c>
      <c r="F10" s="64">
        <v>0</v>
      </c>
      <c r="G10" s="64">
        <v>172844</v>
      </c>
      <c r="H10" s="64">
        <v>0</v>
      </c>
      <c r="I10" s="66">
        <f t="shared" si="2"/>
        <v>346155</v>
      </c>
      <c r="J10" s="66">
        <f t="shared" si="0"/>
        <v>25141.99593259733</v>
      </c>
      <c r="K10" s="66">
        <f t="shared" si="1"/>
        <v>19235.10780173372</v>
      </c>
    </row>
    <row r="11" spans="1:11" ht="21.75" customHeight="1">
      <c r="A11" s="31">
        <v>5</v>
      </c>
      <c r="B11" s="20" t="s">
        <v>7</v>
      </c>
      <c r="C11" s="57">
        <v>7364</v>
      </c>
      <c r="D11" s="57">
        <v>9593</v>
      </c>
      <c r="E11" s="64">
        <v>77915</v>
      </c>
      <c r="F11" s="64">
        <v>17602</v>
      </c>
      <c r="G11" s="64">
        <v>77011</v>
      </c>
      <c r="H11" s="64">
        <v>28943</v>
      </c>
      <c r="I11" s="66">
        <f t="shared" si="2"/>
        <v>201471</v>
      </c>
      <c r="J11" s="66">
        <f t="shared" si="0"/>
        <v>27358.908202064096</v>
      </c>
      <c r="K11" s="66">
        <f t="shared" si="1"/>
        <v>21001.876368185134</v>
      </c>
    </row>
    <row r="12" spans="1:11" ht="21.75" customHeight="1">
      <c r="A12" s="31">
        <v>6</v>
      </c>
      <c r="B12" s="20" t="s">
        <v>8</v>
      </c>
      <c r="C12" s="57">
        <v>5015</v>
      </c>
      <c r="D12" s="57">
        <v>6786</v>
      </c>
      <c r="E12" s="64">
        <v>88065</v>
      </c>
      <c r="F12" s="64">
        <v>8940</v>
      </c>
      <c r="G12" s="64">
        <v>50648</v>
      </c>
      <c r="H12" s="64">
        <v>24435</v>
      </c>
      <c r="I12" s="66">
        <f t="shared" si="2"/>
        <v>172088</v>
      </c>
      <c r="J12" s="66">
        <f t="shared" si="0"/>
        <v>34314.656031904284</v>
      </c>
      <c r="K12" s="66">
        <f t="shared" si="1"/>
        <v>25359.269083407013</v>
      </c>
    </row>
    <row r="13" spans="1:11" ht="21.75" customHeight="1">
      <c r="A13" s="31">
        <v>7</v>
      </c>
      <c r="B13" s="20" t="s">
        <v>32</v>
      </c>
      <c r="C13" s="57">
        <v>6172</v>
      </c>
      <c r="D13" s="57">
        <v>7796</v>
      </c>
      <c r="E13" s="64">
        <v>82788</v>
      </c>
      <c r="F13" s="64">
        <v>0</v>
      </c>
      <c r="G13" s="64">
        <v>72491</v>
      </c>
      <c r="H13" s="64">
        <v>0</v>
      </c>
      <c r="I13" s="66">
        <f t="shared" si="2"/>
        <v>155279</v>
      </c>
      <c r="J13" s="66">
        <f t="shared" si="0"/>
        <v>25158.61957226183</v>
      </c>
      <c r="K13" s="66">
        <f t="shared" si="1"/>
        <v>19917.778347870702</v>
      </c>
    </row>
    <row r="14" spans="1:11" ht="21.75" customHeight="1">
      <c r="A14" s="31">
        <v>8</v>
      </c>
      <c r="B14" s="20" t="s">
        <v>9</v>
      </c>
      <c r="C14" s="57">
        <v>4564</v>
      </c>
      <c r="D14" s="57">
        <v>6069</v>
      </c>
      <c r="E14" s="64">
        <v>68760</v>
      </c>
      <c r="F14" s="64">
        <v>15134</v>
      </c>
      <c r="G14" s="64">
        <v>35216</v>
      </c>
      <c r="H14" s="64">
        <v>16783</v>
      </c>
      <c r="I14" s="66">
        <f t="shared" si="2"/>
        <v>135893</v>
      </c>
      <c r="J14" s="66">
        <f t="shared" si="0"/>
        <v>29774.978089395267</v>
      </c>
      <c r="K14" s="66">
        <f t="shared" si="1"/>
        <v>22391.33300378975</v>
      </c>
    </row>
    <row r="15" spans="1:11" ht="21.75" customHeight="1">
      <c r="A15" s="31">
        <v>9</v>
      </c>
      <c r="B15" s="20" t="s">
        <v>33</v>
      </c>
      <c r="C15" s="57">
        <v>6170</v>
      </c>
      <c r="D15" s="57">
        <v>8134</v>
      </c>
      <c r="E15" s="64">
        <v>70707</v>
      </c>
      <c r="F15" s="64">
        <v>14517</v>
      </c>
      <c r="G15" s="64">
        <v>49934</v>
      </c>
      <c r="H15" s="64">
        <v>24726</v>
      </c>
      <c r="I15" s="66">
        <f t="shared" si="2"/>
        <v>159884</v>
      </c>
      <c r="J15" s="66">
        <f t="shared" si="0"/>
        <v>25913.128038897892</v>
      </c>
      <c r="K15" s="66">
        <f t="shared" si="1"/>
        <v>19656.25768379641</v>
      </c>
    </row>
    <row r="16" spans="1:11" ht="21.75" customHeight="1">
      <c r="A16" s="31">
        <v>10</v>
      </c>
      <c r="B16" s="20" t="s">
        <v>10</v>
      </c>
      <c r="C16" s="57">
        <v>4631</v>
      </c>
      <c r="D16" s="57">
        <v>6001</v>
      </c>
      <c r="E16" s="64">
        <v>37990</v>
      </c>
      <c r="F16" s="64">
        <v>5884</v>
      </c>
      <c r="G16" s="64">
        <v>34970</v>
      </c>
      <c r="H16" s="64">
        <v>15840</v>
      </c>
      <c r="I16" s="66">
        <f t="shared" si="2"/>
        <v>94684</v>
      </c>
      <c r="J16" s="66">
        <f t="shared" si="0"/>
        <v>20445.69207514576</v>
      </c>
      <c r="K16" s="66">
        <f t="shared" si="1"/>
        <v>15778.036993834361</v>
      </c>
    </row>
    <row r="17" spans="1:11" ht="21.75" customHeight="1">
      <c r="A17" s="31">
        <v>11</v>
      </c>
      <c r="B17" s="20" t="s">
        <v>11</v>
      </c>
      <c r="C17" s="57">
        <v>2587</v>
      </c>
      <c r="D17" s="57">
        <v>3291</v>
      </c>
      <c r="E17" s="64">
        <v>34990</v>
      </c>
      <c r="F17" s="64">
        <v>8865</v>
      </c>
      <c r="G17" s="64">
        <v>19615</v>
      </c>
      <c r="H17" s="64">
        <v>8774</v>
      </c>
      <c r="I17" s="66">
        <f t="shared" si="2"/>
        <v>72244</v>
      </c>
      <c r="J17" s="66">
        <f t="shared" si="0"/>
        <v>27925.782759953614</v>
      </c>
      <c r="K17" s="66">
        <f t="shared" si="1"/>
        <v>21951.9902765117</v>
      </c>
    </row>
    <row r="18" spans="1:11" ht="21.75" customHeight="1">
      <c r="A18" s="31">
        <v>12</v>
      </c>
      <c r="B18" s="20" t="s">
        <v>12</v>
      </c>
      <c r="C18" s="57">
        <v>4129</v>
      </c>
      <c r="D18" s="57">
        <v>5202</v>
      </c>
      <c r="E18" s="64">
        <v>52418</v>
      </c>
      <c r="F18" s="64">
        <v>7988</v>
      </c>
      <c r="G18" s="64">
        <v>37648</v>
      </c>
      <c r="H18" s="64">
        <v>17458</v>
      </c>
      <c r="I18" s="66">
        <f t="shared" si="2"/>
        <v>115512</v>
      </c>
      <c r="J18" s="66">
        <f t="shared" si="0"/>
        <v>27975.781060789537</v>
      </c>
      <c r="K18" s="66">
        <f t="shared" si="1"/>
        <v>22205.305651672435</v>
      </c>
    </row>
    <row r="19" spans="1:11" ht="21.75" customHeight="1">
      <c r="A19" s="31">
        <v>13</v>
      </c>
      <c r="B19" s="20" t="s">
        <v>13</v>
      </c>
      <c r="C19" s="57">
        <v>7527</v>
      </c>
      <c r="D19" s="57">
        <v>9759</v>
      </c>
      <c r="E19" s="64">
        <v>129313</v>
      </c>
      <c r="F19" s="64">
        <v>0</v>
      </c>
      <c r="G19" s="64">
        <v>93956</v>
      </c>
      <c r="H19" s="64">
        <v>0</v>
      </c>
      <c r="I19" s="66">
        <f t="shared" si="2"/>
        <v>223269</v>
      </c>
      <c r="J19" s="66">
        <f t="shared" si="0"/>
        <v>29662.41530490235</v>
      </c>
      <c r="K19" s="66">
        <f t="shared" si="1"/>
        <v>22878.2662158008</v>
      </c>
    </row>
    <row r="20" spans="1:11" ht="21.75" customHeight="1">
      <c r="A20" s="31">
        <v>14</v>
      </c>
      <c r="B20" s="20" t="s">
        <v>14</v>
      </c>
      <c r="C20" s="57">
        <v>9169</v>
      </c>
      <c r="D20" s="57">
        <v>11299</v>
      </c>
      <c r="E20" s="64">
        <v>110920</v>
      </c>
      <c r="F20" s="64">
        <v>0</v>
      </c>
      <c r="G20" s="64">
        <v>72048</v>
      </c>
      <c r="H20" s="64">
        <v>43196</v>
      </c>
      <c r="I20" s="66">
        <f t="shared" si="2"/>
        <v>226164</v>
      </c>
      <c r="J20" s="66">
        <f t="shared" si="0"/>
        <v>24666.157705311376</v>
      </c>
      <c r="K20" s="66">
        <f t="shared" si="1"/>
        <v>20016.28462695814</v>
      </c>
    </row>
    <row r="21" spans="1:11" ht="21.75" customHeight="1">
      <c r="A21" s="31">
        <v>15</v>
      </c>
      <c r="B21" s="20" t="s">
        <v>15</v>
      </c>
      <c r="C21" s="57">
        <v>6163</v>
      </c>
      <c r="D21" s="57">
        <v>7724</v>
      </c>
      <c r="E21" s="64">
        <v>67003</v>
      </c>
      <c r="F21" s="64">
        <v>0</v>
      </c>
      <c r="G21" s="64">
        <v>109464</v>
      </c>
      <c r="H21" s="64">
        <v>0</v>
      </c>
      <c r="I21" s="66">
        <f t="shared" si="2"/>
        <v>176467</v>
      </c>
      <c r="J21" s="66">
        <f t="shared" si="0"/>
        <v>28633.295472983937</v>
      </c>
      <c r="K21" s="66">
        <f t="shared" si="1"/>
        <v>22846.58208182289</v>
      </c>
    </row>
    <row r="22" spans="1:11" ht="21.75" customHeight="1">
      <c r="A22" s="31">
        <v>16</v>
      </c>
      <c r="B22" s="20" t="s">
        <v>16</v>
      </c>
      <c r="C22" s="57">
        <v>14418</v>
      </c>
      <c r="D22" s="57">
        <v>18429</v>
      </c>
      <c r="E22" s="64">
        <v>237670</v>
      </c>
      <c r="F22" s="64">
        <v>0</v>
      </c>
      <c r="G22" s="64">
        <v>208234</v>
      </c>
      <c r="H22" s="64">
        <v>0</v>
      </c>
      <c r="I22" s="66">
        <f t="shared" si="2"/>
        <v>445904</v>
      </c>
      <c r="J22" s="66">
        <f t="shared" si="0"/>
        <v>30926.896934387572</v>
      </c>
      <c r="K22" s="66">
        <f t="shared" si="1"/>
        <v>24195.778392750555</v>
      </c>
    </row>
    <row r="23" spans="1:11" ht="21.75" customHeight="1">
      <c r="A23" s="31">
        <v>17</v>
      </c>
      <c r="B23" s="20" t="s">
        <v>17</v>
      </c>
      <c r="C23" s="57">
        <v>11454</v>
      </c>
      <c r="D23" s="57">
        <v>14558</v>
      </c>
      <c r="E23" s="64">
        <v>119700</v>
      </c>
      <c r="F23" s="64">
        <v>0</v>
      </c>
      <c r="G23" s="64">
        <v>116602</v>
      </c>
      <c r="H23" s="64">
        <v>0</v>
      </c>
      <c r="I23" s="66">
        <f t="shared" si="2"/>
        <v>236302</v>
      </c>
      <c r="J23" s="66">
        <f t="shared" si="0"/>
        <v>20630.522088353413</v>
      </c>
      <c r="K23" s="66">
        <f t="shared" si="1"/>
        <v>16231.7626047534</v>
      </c>
    </row>
    <row r="24" spans="1:11" ht="21.75" customHeight="1">
      <c r="A24" s="31">
        <v>18</v>
      </c>
      <c r="B24" s="20" t="s">
        <v>18</v>
      </c>
      <c r="C24" s="57">
        <v>6853</v>
      </c>
      <c r="D24" s="57">
        <v>8831</v>
      </c>
      <c r="E24" s="64">
        <v>99715</v>
      </c>
      <c r="F24" s="64">
        <v>14391</v>
      </c>
      <c r="G24" s="64">
        <v>71687</v>
      </c>
      <c r="H24" s="64">
        <v>32744</v>
      </c>
      <c r="I24" s="66">
        <f t="shared" si="2"/>
        <v>218537</v>
      </c>
      <c r="J24" s="66">
        <f t="shared" si="0"/>
        <v>31889.2455858748</v>
      </c>
      <c r="K24" s="66">
        <f t="shared" si="1"/>
        <v>24746.57456686672</v>
      </c>
    </row>
    <row r="25" spans="1:11" ht="21.75" customHeight="1">
      <c r="A25" s="31">
        <v>19</v>
      </c>
      <c r="B25" s="20" t="s">
        <v>19</v>
      </c>
      <c r="C25" s="57">
        <v>3277</v>
      </c>
      <c r="D25" s="57">
        <v>4300</v>
      </c>
      <c r="E25" s="64">
        <v>29094</v>
      </c>
      <c r="F25" s="64">
        <v>4711</v>
      </c>
      <c r="G25" s="64">
        <v>25871</v>
      </c>
      <c r="H25" s="64">
        <v>10278</v>
      </c>
      <c r="I25" s="66">
        <f t="shared" si="2"/>
        <v>69954</v>
      </c>
      <c r="J25" s="66">
        <f t="shared" si="0"/>
        <v>21346.963686298444</v>
      </c>
      <c r="K25" s="66">
        <f t="shared" si="1"/>
        <v>16268.372093023256</v>
      </c>
    </row>
    <row r="26" spans="1:11" ht="21.75" customHeight="1">
      <c r="A26" s="31">
        <v>20</v>
      </c>
      <c r="B26" s="20" t="s">
        <v>20</v>
      </c>
      <c r="C26" s="57">
        <v>4095</v>
      </c>
      <c r="D26" s="57">
        <v>5297</v>
      </c>
      <c r="E26" s="64">
        <v>47643</v>
      </c>
      <c r="F26" s="64">
        <v>0</v>
      </c>
      <c r="G26" s="64">
        <v>45191</v>
      </c>
      <c r="H26" s="64">
        <v>22769</v>
      </c>
      <c r="I26" s="66">
        <f t="shared" si="2"/>
        <v>115603</v>
      </c>
      <c r="J26" s="66">
        <f t="shared" si="0"/>
        <v>28230.28083028083</v>
      </c>
      <c r="K26" s="66">
        <f t="shared" si="1"/>
        <v>21824.240135925997</v>
      </c>
    </row>
    <row r="27" spans="1:11" ht="21.75" customHeight="1">
      <c r="A27" s="31">
        <v>21</v>
      </c>
      <c r="B27" s="20" t="s">
        <v>34</v>
      </c>
      <c r="C27" s="57">
        <v>4372</v>
      </c>
      <c r="D27" s="57">
        <v>5725</v>
      </c>
      <c r="E27" s="64">
        <v>37172</v>
      </c>
      <c r="F27" s="64">
        <v>6361</v>
      </c>
      <c r="G27" s="64">
        <v>20084</v>
      </c>
      <c r="H27" s="64">
        <v>13510</v>
      </c>
      <c r="I27" s="66">
        <f t="shared" si="2"/>
        <v>77127</v>
      </c>
      <c r="J27" s="66">
        <f aca="true" t="shared" si="3" ref="J27:J32">SUM(I27*1000/C27)</f>
        <v>17641.125343092408</v>
      </c>
      <c r="K27" s="66">
        <f aca="true" t="shared" si="4" ref="K27:K32">SUM(I27*1000/D27)</f>
        <v>13471.965065502183</v>
      </c>
    </row>
    <row r="28" spans="1:11" ht="21.75" customHeight="1">
      <c r="A28" s="31">
        <v>22</v>
      </c>
      <c r="B28" s="18" t="s">
        <v>35</v>
      </c>
      <c r="C28" s="57">
        <v>4539</v>
      </c>
      <c r="D28" s="57">
        <v>5863</v>
      </c>
      <c r="E28" s="64">
        <v>61108</v>
      </c>
      <c r="F28" s="64">
        <v>0</v>
      </c>
      <c r="G28" s="64">
        <v>56427</v>
      </c>
      <c r="H28" s="64">
        <v>0</v>
      </c>
      <c r="I28" s="66">
        <f t="shared" si="2"/>
        <v>117535</v>
      </c>
      <c r="J28" s="66">
        <f t="shared" si="3"/>
        <v>25894.470147609605</v>
      </c>
      <c r="K28" s="66">
        <f t="shared" si="4"/>
        <v>20046.904315196996</v>
      </c>
    </row>
    <row r="29" spans="1:11" ht="21.75" customHeight="1">
      <c r="A29" s="31">
        <v>23</v>
      </c>
      <c r="B29" s="18" t="s">
        <v>36</v>
      </c>
      <c r="C29" s="57">
        <v>10711</v>
      </c>
      <c r="D29" s="57">
        <v>14032</v>
      </c>
      <c r="E29" s="64">
        <v>162817</v>
      </c>
      <c r="F29" s="64">
        <v>0</v>
      </c>
      <c r="G29" s="64">
        <v>136249</v>
      </c>
      <c r="H29" s="64">
        <v>0</v>
      </c>
      <c r="I29" s="66">
        <f t="shared" si="2"/>
        <v>299066</v>
      </c>
      <c r="J29" s="66">
        <f t="shared" si="3"/>
        <v>27921.389226029314</v>
      </c>
      <c r="K29" s="66">
        <f t="shared" si="4"/>
        <v>21313.141391106044</v>
      </c>
    </row>
    <row r="30" spans="1:11" ht="21.75" customHeight="1">
      <c r="A30" s="31">
        <v>24</v>
      </c>
      <c r="B30" s="18" t="s">
        <v>37</v>
      </c>
      <c r="C30" s="57">
        <v>6334</v>
      </c>
      <c r="D30" s="57">
        <v>8770</v>
      </c>
      <c r="E30" s="64">
        <v>88570</v>
      </c>
      <c r="F30" s="64">
        <v>16697</v>
      </c>
      <c r="G30" s="64">
        <v>43212</v>
      </c>
      <c r="H30" s="64">
        <v>24073</v>
      </c>
      <c r="I30" s="66">
        <f t="shared" si="2"/>
        <v>172552</v>
      </c>
      <c r="J30" s="66">
        <f t="shared" si="3"/>
        <v>27242.185033154405</v>
      </c>
      <c r="K30" s="66">
        <f t="shared" si="4"/>
        <v>19675.25655644242</v>
      </c>
    </row>
    <row r="31" spans="1:11" ht="21.75" customHeight="1">
      <c r="A31" s="31">
        <v>25</v>
      </c>
      <c r="B31" s="18" t="s">
        <v>38</v>
      </c>
      <c r="C31" s="57">
        <v>4708</v>
      </c>
      <c r="D31" s="57">
        <v>6202</v>
      </c>
      <c r="E31" s="64">
        <v>44898</v>
      </c>
      <c r="F31" s="64">
        <v>7139</v>
      </c>
      <c r="G31" s="64">
        <v>45716</v>
      </c>
      <c r="H31" s="64">
        <v>18870</v>
      </c>
      <c r="I31" s="66">
        <f t="shared" si="2"/>
        <v>116623</v>
      </c>
      <c r="J31" s="66">
        <f t="shared" si="3"/>
        <v>24771.24044180119</v>
      </c>
      <c r="K31" s="66">
        <f t="shared" si="4"/>
        <v>18804.09545307965</v>
      </c>
    </row>
    <row r="32" spans="1:11" ht="21.75" customHeight="1">
      <c r="A32" s="31">
        <v>26</v>
      </c>
      <c r="B32" s="18" t="s">
        <v>39</v>
      </c>
      <c r="C32" s="57">
        <v>3914</v>
      </c>
      <c r="D32" s="57">
        <v>5139</v>
      </c>
      <c r="E32" s="64">
        <v>59523</v>
      </c>
      <c r="F32" s="64">
        <v>0</v>
      </c>
      <c r="G32" s="64">
        <v>42899</v>
      </c>
      <c r="H32" s="64">
        <v>16083</v>
      </c>
      <c r="I32" s="66">
        <f t="shared" si="2"/>
        <v>118505</v>
      </c>
      <c r="J32" s="66">
        <f t="shared" si="3"/>
        <v>30277.210015329587</v>
      </c>
      <c r="K32" s="66">
        <f t="shared" si="4"/>
        <v>23059.93383926834</v>
      </c>
    </row>
    <row r="33" spans="1:11" ht="21.75" customHeight="1">
      <c r="A33" s="31">
        <v>27</v>
      </c>
      <c r="B33" s="28" t="s">
        <v>40</v>
      </c>
      <c r="C33" s="57">
        <v>4935</v>
      </c>
      <c r="D33" s="57">
        <v>6682</v>
      </c>
      <c r="E33" s="64">
        <v>101009</v>
      </c>
      <c r="F33" s="64">
        <v>11192</v>
      </c>
      <c r="G33" s="64">
        <v>48486</v>
      </c>
      <c r="H33" s="64">
        <v>16069</v>
      </c>
      <c r="I33" s="66">
        <f t="shared" si="2"/>
        <v>176756</v>
      </c>
      <c r="J33" s="66">
        <f t="shared" si="0"/>
        <v>35816.818642350554</v>
      </c>
      <c r="K33" s="66">
        <f t="shared" si="1"/>
        <v>26452.559114037715</v>
      </c>
    </row>
    <row r="34" spans="1:11" ht="21.75" customHeight="1">
      <c r="A34" s="31">
        <v>28</v>
      </c>
      <c r="B34" s="20" t="s">
        <v>41</v>
      </c>
      <c r="C34" s="57">
        <v>9642</v>
      </c>
      <c r="D34" s="57">
        <v>12664</v>
      </c>
      <c r="E34" s="64">
        <v>153116</v>
      </c>
      <c r="F34" s="64">
        <v>0</v>
      </c>
      <c r="G34" s="64">
        <v>138425</v>
      </c>
      <c r="H34" s="64">
        <v>0</v>
      </c>
      <c r="I34" s="66">
        <f t="shared" si="2"/>
        <v>291541</v>
      </c>
      <c r="J34" s="66">
        <f t="shared" si="0"/>
        <v>30236.569176519395</v>
      </c>
      <c r="K34" s="66">
        <f t="shared" si="1"/>
        <v>23021.241313960832</v>
      </c>
    </row>
    <row r="35" spans="1:11" ht="21.75" customHeight="1">
      <c r="A35" s="31">
        <v>29</v>
      </c>
      <c r="B35" s="20" t="s">
        <v>42</v>
      </c>
      <c r="C35" s="57">
        <v>4544</v>
      </c>
      <c r="D35" s="57">
        <v>6436</v>
      </c>
      <c r="E35" s="64">
        <v>76535</v>
      </c>
      <c r="F35" s="64">
        <v>8650</v>
      </c>
      <c r="G35" s="64">
        <v>48292</v>
      </c>
      <c r="H35" s="64">
        <v>11110</v>
      </c>
      <c r="I35" s="66">
        <f t="shared" si="2"/>
        <v>144587</v>
      </c>
      <c r="J35" s="66">
        <f t="shared" si="0"/>
        <v>31819.322183098593</v>
      </c>
      <c r="K35" s="66">
        <f t="shared" si="1"/>
        <v>22465.351149782473</v>
      </c>
    </row>
    <row r="36" spans="1:11" ht="21.75" customHeight="1">
      <c r="A36" s="31">
        <v>30</v>
      </c>
      <c r="B36" s="20" t="s">
        <v>43</v>
      </c>
      <c r="C36" s="57">
        <v>6632</v>
      </c>
      <c r="D36" s="57">
        <v>9466</v>
      </c>
      <c r="E36" s="64">
        <v>150883</v>
      </c>
      <c r="F36" s="64">
        <v>0</v>
      </c>
      <c r="G36" s="64">
        <v>93287</v>
      </c>
      <c r="H36" s="64">
        <v>0</v>
      </c>
      <c r="I36" s="66">
        <f t="shared" si="2"/>
        <v>244170</v>
      </c>
      <c r="J36" s="66">
        <f t="shared" si="0"/>
        <v>36816.948130277444</v>
      </c>
      <c r="K36" s="66">
        <f t="shared" si="1"/>
        <v>25794.422142404394</v>
      </c>
    </row>
    <row r="37" spans="1:11" ht="21.75" customHeight="1">
      <c r="A37" s="31">
        <v>31</v>
      </c>
      <c r="B37" s="20" t="s">
        <v>44</v>
      </c>
      <c r="C37" s="57">
        <v>3893</v>
      </c>
      <c r="D37" s="57">
        <v>5078</v>
      </c>
      <c r="E37" s="64">
        <v>49816</v>
      </c>
      <c r="F37" s="64">
        <v>0</v>
      </c>
      <c r="G37" s="64">
        <v>33945</v>
      </c>
      <c r="H37" s="64">
        <v>19170</v>
      </c>
      <c r="I37" s="66">
        <f t="shared" si="2"/>
        <v>102931</v>
      </c>
      <c r="J37" s="66">
        <f t="shared" si="0"/>
        <v>26440.020549704597</v>
      </c>
      <c r="K37" s="66">
        <f t="shared" si="1"/>
        <v>20269.98818432454</v>
      </c>
    </row>
    <row r="38" spans="1:11" ht="21.75" customHeight="1">
      <c r="A38" s="32">
        <v>32</v>
      </c>
      <c r="B38" s="25" t="s">
        <v>45</v>
      </c>
      <c r="C38" s="59">
        <v>4971</v>
      </c>
      <c r="D38" s="59">
        <v>6608</v>
      </c>
      <c r="E38" s="67">
        <v>106429</v>
      </c>
      <c r="F38" s="67">
        <v>0</v>
      </c>
      <c r="G38" s="67">
        <v>76562</v>
      </c>
      <c r="H38" s="67">
        <v>0</v>
      </c>
      <c r="I38" s="74">
        <f t="shared" si="2"/>
        <v>182991</v>
      </c>
      <c r="J38" s="69">
        <f t="shared" si="0"/>
        <v>36811.70790585395</v>
      </c>
      <c r="K38" s="69">
        <f t="shared" si="1"/>
        <v>27692.342615012105</v>
      </c>
    </row>
    <row r="39" spans="1:11" s="21" customFormat="1" ht="21.75" customHeight="1">
      <c r="A39" s="39"/>
      <c r="B39" s="40" t="s">
        <v>47</v>
      </c>
      <c r="C39" s="70">
        <f aca="true" t="shared" si="5" ref="C39:H39">SUM(C7:C38)</f>
        <v>233778</v>
      </c>
      <c r="D39" s="70">
        <f t="shared" si="5"/>
        <v>302748</v>
      </c>
      <c r="E39" s="70">
        <f t="shared" si="5"/>
        <v>3337318</v>
      </c>
      <c r="F39" s="70">
        <f t="shared" si="5"/>
        <v>190498</v>
      </c>
      <c r="G39" s="70">
        <f t="shared" si="5"/>
        <v>2436614</v>
      </c>
      <c r="H39" s="70">
        <f t="shared" si="5"/>
        <v>546839</v>
      </c>
      <c r="I39" s="70">
        <f>SUM(E39:H39)</f>
        <v>6511269</v>
      </c>
      <c r="J39" s="70">
        <f t="shared" si="0"/>
        <v>27852.359931216797</v>
      </c>
      <c r="K39" s="70">
        <f t="shared" si="1"/>
        <v>21507.223829719765</v>
      </c>
    </row>
    <row r="40" spans="1:11" ht="21.75" customHeight="1">
      <c r="A40" s="33">
        <v>33</v>
      </c>
      <c r="B40" s="26" t="s">
        <v>21</v>
      </c>
      <c r="C40" s="60">
        <v>3484</v>
      </c>
      <c r="D40" s="60">
        <v>4693</v>
      </c>
      <c r="E40" s="71">
        <v>62396</v>
      </c>
      <c r="F40" s="75">
        <v>0</v>
      </c>
      <c r="G40" s="71">
        <v>60641</v>
      </c>
      <c r="H40" s="75">
        <v>0</v>
      </c>
      <c r="I40" s="66">
        <f t="shared" si="2"/>
        <v>123037</v>
      </c>
      <c r="J40" s="72">
        <f t="shared" si="0"/>
        <v>35314.86796785304</v>
      </c>
      <c r="K40" s="72">
        <f t="shared" si="1"/>
        <v>26217.13189857234</v>
      </c>
    </row>
    <row r="41" spans="1:11" ht="21.75" customHeight="1">
      <c r="A41" s="31">
        <v>34</v>
      </c>
      <c r="B41" s="20" t="s">
        <v>22</v>
      </c>
      <c r="C41" s="57">
        <v>2024</v>
      </c>
      <c r="D41" s="57">
        <v>2690</v>
      </c>
      <c r="E41" s="64">
        <v>21787</v>
      </c>
      <c r="F41" s="75">
        <v>0</v>
      </c>
      <c r="G41" s="64">
        <v>18431</v>
      </c>
      <c r="H41" s="75">
        <v>0</v>
      </c>
      <c r="I41" s="66">
        <f t="shared" si="2"/>
        <v>40218</v>
      </c>
      <c r="J41" s="66">
        <f t="shared" si="0"/>
        <v>19870.553359683796</v>
      </c>
      <c r="K41" s="66">
        <f t="shared" si="1"/>
        <v>14950.92936802974</v>
      </c>
    </row>
    <row r="42" spans="1:11" ht="21.75" customHeight="1">
      <c r="A42" s="31">
        <v>35</v>
      </c>
      <c r="B42" s="20" t="s">
        <v>46</v>
      </c>
      <c r="C42" s="57">
        <v>2089</v>
      </c>
      <c r="D42" s="57">
        <v>2729</v>
      </c>
      <c r="E42" s="64">
        <v>21403</v>
      </c>
      <c r="F42" s="75">
        <v>0</v>
      </c>
      <c r="G42" s="64">
        <v>25154</v>
      </c>
      <c r="H42" s="75">
        <v>0</v>
      </c>
      <c r="I42" s="66">
        <f t="shared" si="2"/>
        <v>46557</v>
      </c>
      <c r="J42" s="66">
        <f t="shared" si="0"/>
        <v>22286.740067017712</v>
      </c>
      <c r="K42" s="66">
        <f t="shared" si="1"/>
        <v>17060.09527299377</v>
      </c>
    </row>
    <row r="43" spans="1:11" ht="21.75" customHeight="1">
      <c r="A43" s="31">
        <v>36</v>
      </c>
      <c r="B43" s="20" t="s">
        <v>23</v>
      </c>
      <c r="C43" s="57">
        <v>2281</v>
      </c>
      <c r="D43" s="57">
        <v>2875</v>
      </c>
      <c r="E43" s="64">
        <v>29311</v>
      </c>
      <c r="F43" s="64">
        <v>0</v>
      </c>
      <c r="G43" s="64">
        <v>26046</v>
      </c>
      <c r="H43" s="64">
        <v>0</v>
      </c>
      <c r="I43" s="66">
        <f t="shared" si="2"/>
        <v>55357</v>
      </c>
      <c r="J43" s="66">
        <f t="shared" si="0"/>
        <v>24268.74177992109</v>
      </c>
      <c r="K43" s="66">
        <f t="shared" si="1"/>
        <v>19254.608695652172</v>
      </c>
    </row>
    <row r="44" spans="1:11" ht="21.75" customHeight="1">
      <c r="A44" s="31">
        <v>37</v>
      </c>
      <c r="B44" s="20" t="s">
        <v>24</v>
      </c>
      <c r="C44" s="57">
        <v>2354</v>
      </c>
      <c r="D44" s="57">
        <v>3075</v>
      </c>
      <c r="E44" s="64">
        <v>24413</v>
      </c>
      <c r="F44" s="64">
        <v>4162</v>
      </c>
      <c r="G44" s="64">
        <v>24623</v>
      </c>
      <c r="H44" s="64">
        <v>11088</v>
      </c>
      <c r="I44" s="66">
        <f t="shared" si="2"/>
        <v>64286</v>
      </c>
      <c r="J44" s="66">
        <f t="shared" si="0"/>
        <v>27309.260832625318</v>
      </c>
      <c r="K44" s="66">
        <f t="shared" si="1"/>
        <v>20906.016260162603</v>
      </c>
    </row>
    <row r="45" spans="1:11" ht="21.75" customHeight="1">
      <c r="A45" s="31">
        <v>38</v>
      </c>
      <c r="B45" s="20" t="s">
        <v>25</v>
      </c>
      <c r="C45" s="57">
        <v>1525</v>
      </c>
      <c r="D45" s="57">
        <v>1927</v>
      </c>
      <c r="E45" s="64">
        <v>13451</v>
      </c>
      <c r="F45" s="75">
        <v>0</v>
      </c>
      <c r="G45" s="64">
        <v>14999</v>
      </c>
      <c r="H45" s="75">
        <v>0</v>
      </c>
      <c r="I45" s="66">
        <f t="shared" si="2"/>
        <v>28450</v>
      </c>
      <c r="J45" s="66">
        <f t="shared" si="0"/>
        <v>18655.737704918032</v>
      </c>
      <c r="K45" s="66">
        <f t="shared" si="1"/>
        <v>14763.881681370005</v>
      </c>
    </row>
    <row r="46" spans="1:11" ht="21.75" customHeight="1">
      <c r="A46" s="31">
        <v>39</v>
      </c>
      <c r="B46" s="20" t="s">
        <v>26</v>
      </c>
      <c r="C46" s="57">
        <v>3905</v>
      </c>
      <c r="D46" s="57">
        <v>4951</v>
      </c>
      <c r="E46" s="64">
        <v>48219</v>
      </c>
      <c r="F46" s="75">
        <v>0</v>
      </c>
      <c r="G46" s="64">
        <v>40766</v>
      </c>
      <c r="H46" s="75">
        <v>0</v>
      </c>
      <c r="I46" s="66">
        <f t="shared" si="2"/>
        <v>88985</v>
      </c>
      <c r="J46" s="66">
        <f t="shared" si="0"/>
        <v>22787.451984635085</v>
      </c>
      <c r="K46" s="66">
        <f t="shared" si="1"/>
        <v>17973.136740052516</v>
      </c>
    </row>
    <row r="47" spans="1:11" ht="21.75" customHeight="1">
      <c r="A47" s="31">
        <v>40</v>
      </c>
      <c r="B47" s="20" t="s">
        <v>27</v>
      </c>
      <c r="C47" s="57">
        <v>1079</v>
      </c>
      <c r="D47" s="57">
        <v>1425</v>
      </c>
      <c r="E47" s="64">
        <v>13747</v>
      </c>
      <c r="F47" s="64">
        <v>2455</v>
      </c>
      <c r="G47" s="64">
        <v>15249</v>
      </c>
      <c r="H47" s="64">
        <v>6077</v>
      </c>
      <c r="I47" s="66">
        <f t="shared" si="2"/>
        <v>37528</v>
      </c>
      <c r="J47" s="66">
        <f t="shared" si="0"/>
        <v>34780.35217794254</v>
      </c>
      <c r="K47" s="66">
        <f t="shared" si="1"/>
        <v>26335.43859649123</v>
      </c>
    </row>
    <row r="48" spans="1:11" ht="21.75" customHeight="1">
      <c r="A48" s="31">
        <v>41</v>
      </c>
      <c r="B48" s="20" t="s">
        <v>28</v>
      </c>
      <c r="C48" s="57">
        <v>2549</v>
      </c>
      <c r="D48" s="57">
        <v>3626</v>
      </c>
      <c r="E48" s="64">
        <v>50531</v>
      </c>
      <c r="F48" s="64">
        <v>9570</v>
      </c>
      <c r="G48" s="64">
        <v>21177</v>
      </c>
      <c r="H48" s="64">
        <v>9413</v>
      </c>
      <c r="I48" s="66">
        <f t="shared" si="2"/>
        <v>90691</v>
      </c>
      <c r="J48" s="66">
        <f t="shared" si="0"/>
        <v>35579.0506080816</v>
      </c>
      <c r="K48" s="66">
        <f t="shared" si="1"/>
        <v>25011.30722559294</v>
      </c>
    </row>
    <row r="49" spans="1:11" ht="21.75" customHeight="1">
      <c r="A49" s="31">
        <v>42</v>
      </c>
      <c r="B49" s="20" t="s">
        <v>29</v>
      </c>
      <c r="C49" s="57">
        <v>932</v>
      </c>
      <c r="D49" s="57">
        <v>1283</v>
      </c>
      <c r="E49" s="64">
        <v>13014</v>
      </c>
      <c r="F49" s="64">
        <v>3075</v>
      </c>
      <c r="G49" s="64">
        <v>7326</v>
      </c>
      <c r="H49" s="64">
        <v>4525</v>
      </c>
      <c r="I49" s="66">
        <f t="shared" si="2"/>
        <v>27940</v>
      </c>
      <c r="J49" s="66">
        <f t="shared" si="0"/>
        <v>29978.54077253219</v>
      </c>
      <c r="K49" s="66">
        <f t="shared" si="1"/>
        <v>21777.084957131723</v>
      </c>
    </row>
    <row r="50" spans="1:11" ht="21.75" customHeight="1">
      <c r="A50" s="31">
        <v>43</v>
      </c>
      <c r="B50" s="20" t="s">
        <v>30</v>
      </c>
      <c r="C50" s="57">
        <v>2767</v>
      </c>
      <c r="D50" s="57">
        <v>3848</v>
      </c>
      <c r="E50" s="64">
        <v>67435</v>
      </c>
      <c r="F50" s="64">
        <v>6260</v>
      </c>
      <c r="G50" s="64">
        <v>23263</v>
      </c>
      <c r="H50" s="64">
        <v>11692</v>
      </c>
      <c r="I50" s="66">
        <f t="shared" si="2"/>
        <v>108650</v>
      </c>
      <c r="J50" s="66">
        <f t="shared" si="0"/>
        <v>39266.3534513914</v>
      </c>
      <c r="K50" s="66">
        <f t="shared" si="1"/>
        <v>28235.446985446986</v>
      </c>
    </row>
    <row r="51" spans="1:11" ht="21.75" customHeight="1">
      <c r="A51" s="32">
        <v>44</v>
      </c>
      <c r="B51" s="25" t="s">
        <v>31</v>
      </c>
      <c r="C51" s="59">
        <v>1745</v>
      </c>
      <c r="D51" s="59">
        <v>2252</v>
      </c>
      <c r="E51" s="67">
        <v>18617</v>
      </c>
      <c r="F51" s="67">
        <v>1865</v>
      </c>
      <c r="G51" s="67">
        <v>16442</v>
      </c>
      <c r="H51" s="67">
        <v>9722</v>
      </c>
      <c r="I51" s="66">
        <f t="shared" si="2"/>
        <v>46646</v>
      </c>
      <c r="J51" s="69">
        <f t="shared" si="0"/>
        <v>26731.232091690545</v>
      </c>
      <c r="K51" s="69">
        <f t="shared" si="1"/>
        <v>20713.143872113676</v>
      </c>
    </row>
    <row r="52" spans="1:11" s="21" customFormat="1" ht="21.75" customHeight="1">
      <c r="A52" s="39"/>
      <c r="B52" s="41" t="s">
        <v>1</v>
      </c>
      <c r="C52" s="70">
        <f aca="true" t="shared" si="6" ref="C52:H52">SUM(C40:C51)</f>
        <v>26734</v>
      </c>
      <c r="D52" s="70">
        <f t="shared" si="6"/>
        <v>35374</v>
      </c>
      <c r="E52" s="70">
        <f t="shared" si="6"/>
        <v>384324</v>
      </c>
      <c r="F52" s="70">
        <f t="shared" si="6"/>
        <v>27387</v>
      </c>
      <c r="G52" s="70">
        <f t="shared" si="6"/>
        <v>294117</v>
      </c>
      <c r="H52" s="70">
        <f t="shared" si="6"/>
        <v>52517</v>
      </c>
      <c r="I52" s="70">
        <f>SUM(E52:H52)</f>
        <v>758345</v>
      </c>
      <c r="J52" s="70">
        <f>SUM(I52*1000/C52)</f>
        <v>28366.31256078402</v>
      </c>
      <c r="K52" s="70">
        <f>SUM(I52*1000/D52)</f>
        <v>21437.920506586757</v>
      </c>
    </row>
    <row r="53" spans="1:11" s="21" customFormat="1" ht="21.75" customHeight="1">
      <c r="A53" s="42"/>
      <c r="B53" s="43" t="s">
        <v>61</v>
      </c>
      <c r="C53" s="73">
        <f aca="true" t="shared" si="7" ref="C53:H53">SUM(C52+C39)</f>
        <v>260512</v>
      </c>
      <c r="D53" s="73">
        <f t="shared" si="7"/>
        <v>338122</v>
      </c>
      <c r="E53" s="73">
        <f t="shared" si="7"/>
        <v>3721642</v>
      </c>
      <c r="F53" s="73">
        <f t="shared" si="7"/>
        <v>217885</v>
      </c>
      <c r="G53" s="73">
        <f t="shared" si="7"/>
        <v>2730731</v>
      </c>
      <c r="H53" s="73">
        <f t="shared" si="7"/>
        <v>599356</v>
      </c>
      <c r="I53" s="73">
        <f>SUM(E53:H53)</f>
        <v>7269614</v>
      </c>
      <c r="J53" s="73">
        <f>SUM(I53*1000/C53)</f>
        <v>27905.1022601646</v>
      </c>
      <c r="K53" s="73">
        <f>SUM(I53*1000/D53)</f>
        <v>21499.973382388605</v>
      </c>
    </row>
    <row r="54" ht="17.25" customHeight="1">
      <c r="A54" s="2"/>
    </row>
    <row r="55" ht="17.25" customHeight="1"/>
  </sheetData>
  <sheetProtection/>
  <mergeCells count="12">
    <mergeCell ref="J3:J6"/>
    <mergeCell ref="K3:K6"/>
    <mergeCell ref="F4:F6"/>
    <mergeCell ref="G4:G6"/>
    <mergeCell ref="H4:H6"/>
    <mergeCell ref="A3:A6"/>
    <mergeCell ref="C3:D3"/>
    <mergeCell ref="E3:H3"/>
    <mergeCell ref="C4:C6"/>
    <mergeCell ref="D4:D6"/>
    <mergeCell ref="E4:E6"/>
    <mergeCell ref="B3:B6"/>
  </mergeCells>
  <printOptions horizontalCentered="1"/>
  <pageMargins left="0.5905511811023623" right="0.5905511811023623" top="0.7874015748031497" bottom="0.5905511811023623" header="0.5118110236220472" footer="0.5118110236220472"/>
  <pageSetup fitToHeight="1" fitToWidth="1"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3"/>
  <sheetViews>
    <sheetView showGridLines="0" view="pageBreakPreview" zoomScale="75" zoomScaleNormal="75" zoomScaleSheetLayoutView="75" zoomScalePageLayoutView="0" workbookViewId="0" topLeftCell="A1">
      <pane xSplit="2" ySplit="6" topLeftCell="C7" activePane="bottomRight" state="frozen"/>
      <selection pane="topLeft" activeCell="F20" sqref="F20"/>
      <selection pane="topRight" activeCell="F20" sqref="F20"/>
      <selection pane="bottomLeft" activeCell="F20" sqref="F20"/>
      <selection pane="bottomRight" activeCell="Q17" sqref="Q17"/>
    </sheetView>
  </sheetViews>
  <sheetFormatPr defaultColWidth="9.00390625" defaultRowHeight="13.5"/>
  <cols>
    <col min="1" max="1" width="4.625" style="2" customWidth="1"/>
    <col min="2" max="2" width="11.625" style="37" customWidth="1"/>
    <col min="3" max="11" width="12.625" style="2" customWidth="1"/>
    <col min="12" max="16384" width="9.00390625" style="2" customWidth="1"/>
  </cols>
  <sheetData>
    <row r="1" spans="1:11" ht="24" customHeight="1">
      <c r="A1" s="7"/>
      <c r="B1" s="35"/>
      <c r="C1" s="8"/>
      <c r="D1" s="8"/>
      <c r="E1" s="8"/>
      <c r="F1" s="8"/>
      <c r="G1" s="8"/>
      <c r="H1" s="8"/>
      <c r="I1" s="8"/>
      <c r="J1" s="8"/>
      <c r="K1" s="8"/>
    </row>
    <row r="2" spans="1:11" s="4" customFormat="1" ht="24" customHeight="1">
      <c r="A2" s="29" t="s">
        <v>64</v>
      </c>
      <c r="B2" s="36"/>
      <c r="C2" s="9"/>
      <c r="D2" s="9"/>
      <c r="E2" s="9"/>
      <c r="F2" s="9"/>
      <c r="G2" s="9"/>
      <c r="H2" s="9"/>
      <c r="I2" s="9"/>
      <c r="J2" s="9"/>
      <c r="K2" s="9"/>
    </row>
    <row r="3" spans="1:11" s="1" customFormat="1" ht="17.25" customHeight="1">
      <c r="A3" s="88" t="s">
        <v>48</v>
      </c>
      <c r="B3" s="96" t="s">
        <v>49</v>
      </c>
      <c r="C3" s="86" t="s">
        <v>50</v>
      </c>
      <c r="D3" s="91"/>
      <c r="E3" s="86" t="s">
        <v>51</v>
      </c>
      <c r="F3" s="87"/>
      <c r="G3" s="87"/>
      <c r="H3" s="87"/>
      <c r="I3" s="15"/>
      <c r="J3" s="83" t="s">
        <v>52</v>
      </c>
      <c r="K3" s="83" t="s">
        <v>53</v>
      </c>
    </row>
    <row r="4" spans="1:11" s="1" customFormat="1" ht="17.25" customHeight="1">
      <c r="A4" s="89"/>
      <c r="B4" s="97"/>
      <c r="C4" s="92" t="s">
        <v>66</v>
      </c>
      <c r="D4" s="95" t="s">
        <v>65</v>
      </c>
      <c r="E4" s="83" t="s">
        <v>56</v>
      </c>
      <c r="F4" s="83" t="s">
        <v>57</v>
      </c>
      <c r="G4" s="83" t="s">
        <v>58</v>
      </c>
      <c r="H4" s="83" t="s">
        <v>0</v>
      </c>
      <c r="I4" s="16" t="s">
        <v>59</v>
      </c>
      <c r="J4" s="84"/>
      <c r="K4" s="84"/>
    </row>
    <row r="5" spans="1:11" s="1" customFormat="1" ht="17.25" customHeight="1">
      <c r="A5" s="89"/>
      <c r="B5" s="97"/>
      <c r="C5" s="93"/>
      <c r="D5" s="95"/>
      <c r="E5" s="84"/>
      <c r="F5" s="84"/>
      <c r="G5" s="84"/>
      <c r="H5" s="84"/>
      <c r="I5" s="16" t="s">
        <v>60</v>
      </c>
      <c r="J5" s="84"/>
      <c r="K5" s="84"/>
    </row>
    <row r="6" spans="1:11" s="1" customFormat="1" ht="17.25" customHeight="1">
      <c r="A6" s="90"/>
      <c r="B6" s="98"/>
      <c r="C6" s="94"/>
      <c r="D6" s="95"/>
      <c r="E6" s="85"/>
      <c r="F6" s="85"/>
      <c r="G6" s="85"/>
      <c r="H6" s="85"/>
      <c r="I6" s="17"/>
      <c r="J6" s="85"/>
      <c r="K6" s="85"/>
    </row>
    <row r="7" spans="1:11" ht="21.75" customHeight="1">
      <c r="A7" s="44">
        <v>1</v>
      </c>
      <c r="B7" s="45" t="s">
        <v>3</v>
      </c>
      <c r="C7" s="76">
        <f>SUM('一般＆退職・基礎:一般＆退職・介護'!C7)</f>
        <v>108957</v>
      </c>
      <c r="D7" s="76">
        <f>SUM('一般＆退職・基礎:一般＆退職・介護'!D7)</f>
        <v>180335</v>
      </c>
      <c r="E7" s="76">
        <f>SUM('一般＆退職・基礎:一般＆退職・介護'!E7)</f>
        <v>3811632</v>
      </c>
      <c r="F7" s="76">
        <f>SUM('一般＆退職・基礎:一般＆退職・介護'!F7)</f>
        <v>0</v>
      </c>
      <c r="G7" s="76">
        <f>SUM('一般＆退職・基礎:一般＆退職・介護'!G7)</f>
        <v>1890998</v>
      </c>
      <c r="H7" s="76">
        <f>SUM('一般＆退職・基礎:一般＆退職・介護'!H7)</f>
        <v>1139708</v>
      </c>
      <c r="I7" s="76">
        <f>SUM('一般＆退職・基礎:一般＆退職・介護'!I7)</f>
        <v>6842338</v>
      </c>
      <c r="J7" s="76">
        <f>SUM(I7*1000/C7)</f>
        <v>62798.51684609525</v>
      </c>
      <c r="K7" s="76">
        <f>SUM(I7*1000/D7)</f>
        <v>37942.37391521335</v>
      </c>
    </row>
    <row r="8" spans="1:11" ht="21.75" customHeight="1">
      <c r="A8" s="46">
        <v>2</v>
      </c>
      <c r="B8" s="47" t="s">
        <v>4</v>
      </c>
      <c r="C8" s="77">
        <f>SUM('一般＆退職・基礎:一般＆退職・介護'!C8)</f>
        <v>64477</v>
      </c>
      <c r="D8" s="77">
        <f>SUM('一般＆退職・基礎:一般＆退職・介護'!D8)</f>
        <v>100661</v>
      </c>
      <c r="E8" s="77">
        <f>SUM('一般＆退職・基礎:一般＆退職・介護'!E8)</f>
        <v>2117114</v>
      </c>
      <c r="F8" s="77">
        <f>SUM('一般＆退職・基礎:一般＆退職・介護'!F8)</f>
        <v>378258</v>
      </c>
      <c r="G8" s="77">
        <f>SUM('一般＆退職・基礎:一般＆退職・介護'!G8)</f>
        <v>717607</v>
      </c>
      <c r="H8" s="77">
        <f>SUM('一般＆退職・基礎:一般＆退職・介護'!H8)</f>
        <v>454080</v>
      </c>
      <c r="I8" s="77">
        <f>SUM('一般＆退職・基礎:一般＆退職・介護'!I8)</f>
        <v>3667059</v>
      </c>
      <c r="J8" s="77">
        <f aca="true" t="shared" si="0" ref="J8:J51">SUM(I8*1000/C8)</f>
        <v>56873.90852552073</v>
      </c>
      <c r="K8" s="77">
        <f aca="true" t="shared" si="1" ref="K8:K51">SUM(I8*1000/D8)</f>
        <v>36429.789094088075</v>
      </c>
    </row>
    <row r="9" spans="1:11" ht="21.75" customHeight="1">
      <c r="A9" s="46">
        <v>3</v>
      </c>
      <c r="B9" s="47" t="s">
        <v>5</v>
      </c>
      <c r="C9" s="77">
        <f>SUM('一般＆退職・基礎:一般＆退職・介護'!C9)</f>
        <v>61945</v>
      </c>
      <c r="D9" s="77">
        <f>SUM('一般＆退職・基礎:一般＆退職・介護'!D9)</f>
        <v>103756</v>
      </c>
      <c r="E9" s="77">
        <f>SUM('一般＆退職・基礎:一般＆退職・介護'!E9)</f>
        <v>2460944</v>
      </c>
      <c r="F9" s="77">
        <f>SUM('一般＆退職・基礎:一般＆退職・介護'!F9)</f>
        <v>166201</v>
      </c>
      <c r="G9" s="77">
        <f>SUM('一般＆退職・基礎:一般＆退職・介護'!G9)</f>
        <v>922538</v>
      </c>
      <c r="H9" s="77">
        <f>SUM('一般＆退職・基礎:一般＆退職・介護'!H9)</f>
        <v>532267</v>
      </c>
      <c r="I9" s="77">
        <f>SUM('一般＆退職・基礎:一般＆退職・介護'!I9)</f>
        <v>4081950</v>
      </c>
      <c r="J9" s="77">
        <f t="shared" si="0"/>
        <v>65896.35967390427</v>
      </c>
      <c r="K9" s="77">
        <f t="shared" si="1"/>
        <v>39341.82119588265</v>
      </c>
    </row>
    <row r="10" spans="1:11" ht="21.75" customHeight="1">
      <c r="A10" s="46">
        <v>4</v>
      </c>
      <c r="B10" s="47" t="s">
        <v>6</v>
      </c>
      <c r="C10" s="77">
        <f>SUM('一般＆退職・基礎:一般＆退職・介護'!C10)</f>
        <v>64284</v>
      </c>
      <c r="D10" s="77">
        <f>SUM('一般＆退職・基礎:一般＆退職・介護'!D10)</f>
        <v>113314</v>
      </c>
      <c r="E10" s="77">
        <f>SUM('一般＆退職・基礎:一般＆退職・介護'!E10)</f>
        <v>2639281</v>
      </c>
      <c r="F10" s="77">
        <f>SUM('一般＆退職・基礎:一般＆退職・介護'!F10)</f>
        <v>0</v>
      </c>
      <c r="G10" s="77">
        <f>SUM('一般＆退職・基礎:一般＆退職・介護'!G10)</f>
        <v>957771</v>
      </c>
      <c r="H10" s="77">
        <f>SUM('一般＆退職・基礎:一般＆退職・介護'!H10)</f>
        <v>395840</v>
      </c>
      <c r="I10" s="77">
        <f>SUM('一般＆退職・基礎:一般＆退職・介護'!I10)</f>
        <v>3992892</v>
      </c>
      <c r="J10" s="77">
        <f t="shared" si="0"/>
        <v>62113.309688258356</v>
      </c>
      <c r="K10" s="77">
        <f t="shared" si="1"/>
        <v>35237.4110877738</v>
      </c>
    </row>
    <row r="11" spans="1:11" ht="21.75" customHeight="1">
      <c r="A11" s="46">
        <v>5</v>
      </c>
      <c r="B11" s="47" t="s">
        <v>7</v>
      </c>
      <c r="C11" s="77">
        <f>SUM('一般＆退職・基礎:一般＆退職・介護'!C11)</f>
        <v>33820</v>
      </c>
      <c r="D11" s="77">
        <f>SUM('一般＆退職・基礎:一般＆退職・介護'!D11)</f>
        <v>58643</v>
      </c>
      <c r="E11" s="77">
        <f>SUM('一般＆退職・基礎:一般＆退職・介護'!E11)</f>
        <v>1210380</v>
      </c>
      <c r="F11" s="77">
        <f>SUM('一般＆退職・基礎:一般＆退職・介護'!F11)</f>
        <v>215472</v>
      </c>
      <c r="G11" s="77">
        <f>SUM('一般＆退職・基礎:一般＆退職・介護'!G11)</f>
        <v>604837</v>
      </c>
      <c r="H11" s="77">
        <f>SUM('一般＆退職・基礎:一般＆退職・介護'!H11)</f>
        <v>280901</v>
      </c>
      <c r="I11" s="77">
        <f>SUM('一般＆退職・基礎:一般＆退職・介護'!I11)</f>
        <v>2311590</v>
      </c>
      <c r="J11" s="77">
        <f t="shared" si="0"/>
        <v>68349.79302188054</v>
      </c>
      <c r="K11" s="77">
        <f t="shared" si="1"/>
        <v>39418.003853827395</v>
      </c>
    </row>
    <row r="12" spans="1:11" ht="21.75" customHeight="1">
      <c r="A12" s="46">
        <v>6</v>
      </c>
      <c r="B12" s="47" t="s">
        <v>8</v>
      </c>
      <c r="C12" s="77">
        <f>SUM('一般＆退職・基礎:一般＆退職・介護'!C12)</f>
        <v>22993</v>
      </c>
      <c r="D12" s="77">
        <f>SUM('一般＆退職・基礎:一般＆退職・介護'!D12)</f>
        <v>42244</v>
      </c>
      <c r="E12" s="77">
        <f>SUM('一般＆退職・基礎:一般＆退職・介護'!E12)</f>
        <v>980425</v>
      </c>
      <c r="F12" s="77">
        <f>SUM('一般＆退職・基礎:一般＆退職・介護'!F12)</f>
        <v>167294</v>
      </c>
      <c r="G12" s="77">
        <f>SUM('一般＆退職・基礎:一般＆退職・介護'!G12)</f>
        <v>371312</v>
      </c>
      <c r="H12" s="77">
        <f>SUM('一般＆退職・基礎:一般＆退職・介護'!H12)</f>
        <v>194075</v>
      </c>
      <c r="I12" s="77">
        <f>SUM('一般＆退職・基礎:一般＆退職・介護'!I12)</f>
        <v>1713106</v>
      </c>
      <c r="J12" s="77">
        <f t="shared" si="0"/>
        <v>74505.54516592006</v>
      </c>
      <c r="K12" s="77">
        <f t="shared" si="1"/>
        <v>40552.64652968469</v>
      </c>
    </row>
    <row r="13" spans="1:11" ht="21.75" customHeight="1">
      <c r="A13" s="46">
        <v>7</v>
      </c>
      <c r="B13" s="47" t="s">
        <v>32</v>
      </c>
      <c r="C13" s="77">
        <f>SUM('一般＆退職・基礎:一般＆退職・介護'!C13)</f>
        <v>31098</v>
      </c>
      <c r="D13" s="77">
        <f>SUM('一般＆退職・基礎:一般＆退職・介護'!D13)</f>
        <v>52598</v>
      </c>
      <c r="E13" s="77">
        <f>SUM('一般＆退職・基礎:一般＆退職・介護'!E13)</f>
        <v>1141556</v>
      </c>
      <c r="F13" s="77">
        <f>SUM('一般＆退職・基礎:一般＆退職・介護'!F13)</f>
        <v>116758</v>
      </c>
      <c r="G13" s="77">
        <f>SUM('一般＆退職・基礎:一般＆退職・介護'!G13)</f>
        <v>543960</v>
      </c>
      <c r="H13" s="77">
        <f>SUM('一般＆退職・基礎:一般＆退職・介護'!H13)</f>
        <v>249965</v>
      </c>
      <c r="I13" s="77">
        <f>SUM('一般＆退職・基礎:一般＆退職・介護'!I13)</f>
        <v>2052239</v>
      </c>
      <c r="J13" s="77">
        <f t="shared" si="0"/>
        <v>65992.63618239116</v>
      </c>
      <c r="K13" s="77">
        <f t="shared" si="1"/>
        <v>39017.43412297046</v>
      </c>
    </row>
    <row r="14" spans="1:11" ht="21.75" customHeight="1">
      <c r="A14" s="46">
        <v>8</v>
      </c>
      <c r="B14" s="47" t="s">
        <v>9</v>
      </c>
      <c r="C14" s="77">
        <f>SUM('一般＆退職・基礎:一般＆退職・介護'!C14)</f>
        <v>20102</v>
      </c>
      <c r="D14" s="77">
        <f>SUM('一般＆退職・基礎:一般＆退職・介護'!D14)</f>
        <v>37085</v>
      </c>
      <c r="E14" s="77">
        <f>SUM('一般＆退職・基礎:一般＆退職・介護'!E14)</f>
        <v>876229</v>
      </c>
      <c r="F14" s="77">
        <f>SUM('一般＆退職・基礎:一般＆退職・介護'!F14)</f>
        <v>179506</v>
      </c>
      <c r="G14" s="77">
        <f>SUM('一般＆退職・基礎:一般＆退職・介護'!G14)</f>
        <v>324610</v>
      </c>
      <c r="H14" s="77">
        <f>SUM('一般＆退職・基礎:一般＆退職・介護'!H14)</f>
        <v>157880</v>
      </c>
      <c r="I14" s="77">
        <f>SUM('一般＆退職・基礎:一般＆退職・介護'!I14)</f>
        <v>1538225</v>
      </c>
      <c r="J14" s="77">
        <f t="shared" si="0"/>
        <v>76520.99293602626</v>
      </c>
      <c r="K14" s="77">
        <f t="shared" si="1"/>
        <v>41478.36052312256</v>
      </c>
    </row>
    <row r="15" spans="1:11" ht="21.75" customHeight="1">
      <c r="A15" s="46">
        <v>9</v>
      </c>
      <c r="B15" s="47" t="s">
        <v>33</v>
      </c>
      <c r="C15" s="77">
        <f>SUM('一般＆退職・基礎:一般＆退職・介護'!C15)</f>
        <v>27926</v>
      </c>
      <c r="D15" s="77">
        <f>SUM('一般＆退職・基礎:一般＆退職・介護'!D15)</f>
        <v>51140</v>
      </c>
      <c r="E15" s="77">
        <f>SUM('一般＆退職・基礎:一般＆退職・介護'!E15)</f>
        <v>1188631</v>
      </c>
      <c r="F15" s="77">
        <f>SUM('一般＆退職・基礎:一般＆退職・介護'!F15)</f>
        <v>222806</v>
      </c>
      <c r="G15" s="77">
        <f>SUM('一般＆退職・基礎:一般＆退職・介護'!G15)</f>
        <v>432571</v>
      </c>
      <c r="H15" s="77">
        <f>SUM('一般＆退職・基礎:一般＆退職・介護'!H15)</f>
        <v>227763</v>
      </c>
      <c r="I15" s="77">
        <f>SUM('一般＆退職・基礎:一般＆退職・介護'!I15)</f>
        <v>2071771</v>
      </c>
      <c r="J15" s="77">
        <f t="shared" si="0"/>
        <v>74187.88942204397</v>
      </c>
      <c r="K15" s="77">
        <f t="shared" si="1"/>
        <v>40511.75205318733</v>
      </c>
    </row>
    <row r="16" spans="1:11" ht="21.75" customHeight="1">
      <c r="A16" s="46">
        <v>10</v>
      </c>
      <c r="B16" s="47" t="s">
        <v>10</v>
      </c>
      <c r="C16" s="77">
        <f>SUM('一般＆退職・基礎:一般＆退職・介護'!C16)</f>
        <v>21699</v>
      </c>
      <c r="D16" s="77">
        <f>SUM('一般＆退職・基礎:一般＆退職・介護'!D16)</f>
        <v>36205</v>
      </c>
      <c r="E16" s="77">
        <f>SUM('一般＆退職・基礎:一般＆退職・介護'!E16)</f>
        <v>654315</v>
      </c>
      <c r="F16" s="77">
        <f>SUM('一般＆退職・基礎:一般＆退職・介護'!F16)</f>
        <v>122433</v>
      </c>
      <c r="G16" s="77">
        <f>SUM('一般＆退職・基礎:一般＆退職・介護'!G16)</f>
        <v>235350</v>
      </c>
      <c r="H16" s="77">
        <f>SUM('一般＆退職・基礎:一般＆退職・介護'!H16)</f>
        <v>160403</v>
      </c>
      <c r="I16" s="77">
        <f>SUM('一般＆退職・基礎:一般＆退職・介護'!I16)</f>
        <v>1172501</v>
      </c>
      <c r="J16" s="77">
        <f t="shared" si="0"/>
        <v>54034.79423014886</v>
      </c>
      <c r="K16" s="77">
        <f t="shared" si="1"/>
        <v>32385.057312525892</v>
      </c>
    </row>
    <row r="17" spans="1:11" ht="21.75" customHeight="1">
      <c r="A17" s="46">
        <v>11</v>
      </c>
      <c r="B17" s="47" t="s">
        <v>11</v>
      </c>
      <c r="C17" s="77">
        <f>SUM('一般＆退職・基礎:一般＆退職・介護'!C17)</f>
        <v>12311</v>
      </c>
      <c r="D17" s="77">
        <f>SUM('一般＆退職・基礎:一般＆退職・介護'!D17)</f>
        <v>20147</v>
      </c>
      <c r="E17" s="77">
        <f>SUM('一般＆退職・基礎:一般＆退職・介護'!E17)</f>
        <v>316829</v>
      </c>
      <c r="F17" s="77">
        <f>SUM('一般＆退職・基礎:一般＆退職・介護'!F17)</f>
        <v>78417</v>
      </c>
      <c r="G17" s="77">
        <f>SUM('一般＆退職・基礎:一般＆退職・介護'!G17)</f>
        <v>176125</v>
      </c>
      <c r="H17" s="77">
        <f>SUM('一般＆退職・基礎:一般＆退職・介護'!H17)</f>
        <v>79709</v>
      </c>
      <c r="I17" s="77">
        <f>SUM('一般＆退職・基礎:一般＆退職・介護'!I17)</f>
        <v>651080</v>
      </c>
      <c r="J17" s="77">
        <f t="shared" si="0"/>
        <v>52886.03687758915</v>
      </c>
      <c r="K17" s="77">
        <f t="shared" si="1"/>
        <v>32316.473916712166</v>
      </c>
    </row>
    <row r="18" spans="1:11" ht="21.75" customHeight="1">
      <c r="A18" s="46">
        <v>12</v>
      </c>
      <c r="B18" s="47" t="s">
        <v>12</v>
      </c>
      <c r="C18" s="77">
        <f>SUM('一般＆退職・基礎:一般＆退職・介護'!C18)</f>
        <v>18967</v>
      </c>
      <c r="D18" s="77">
        <f>SUM('一般＆退職・基礎:一般＆退職・介護'!D18)</f>
        <v>30524</v>
      </c>
      <c r="E18" s="77">
        <f>SUM('一般＆退職・基礎:一般＆退職・介護'!E18)</f>
        <v>567118</v>
      </c>
      <c r="F18" s="77">
        <f>SUM('一般＆退職・基礎:一般＆退職・介護'!F18)</f>
        <v>118642</v>
      </c>
      <c r="G18" s="77">
        <f>SUM('一般＆退職・基礎:一般＆退職・介護'!G18)</f>
        <v>284177</v>
      </c>
      <c r="H18" s="77">
        <f>SUM('一般＆退職・基礎:一般＆退職・介護'!H18)</f>
        <v>130289</v>
      </c>
      <c r="I18" s="77">
        <f>SUM('一般＆退職・基礎:一般＆退職・介護'!I18)</f>
        <v>1100226</v>
      </c>
      <c r="J18" s="77">
        <f t="shared" si="0"/>
        <v>58007.381241102965</v>
      </c>
      <c r="K18" s="77">
        <f t="shared" si="1"/>
        <v>36044.620626392345</v>
      </c>
    </row>
    <row r="19" spans="1:11" ht="21.75" customHeight="1">
      <c r="A19" s="46">
        <v>13</v>
      </c>
      <c r="B19" s="47" t="s">
        <v>13</v>
      </c>
      <c r="C19" s="77">
        <f>SUM('一般＆退職・基礎:一般＆退職・介護'!C19)</f>
        <v>34309</v>
      </c>
      <c r="D19" s="77">
        <f>SUM('一般＆退職・基礎:一般＆退職・介護'!D19)</f>
        <v>59641</v>
      </c>
      <c r="E19" s="77">
        <f>SUM('一般＆退職・基礎:一般＆退職・介護'!E19)</f>
        <v>1368149</v>
      </c>
      <c r="F19" s="77">
        <f>SUM('一般＆退職・基礎:一般＆退職・介護'!F19)</f>
        <v>0</v>
      </c>
      <c r="G19" s="77">
        <f>SUM('一般＆退職・基礎:一般＆退職・介護'!G19)</f>
        <v>736920</v>
      </c>
      <c r="H19" s="77">
        <f>SUM('一般＆退職・基礎:一般＆退職・介護'!H19)</f>
        <v>299827</v>
      </c>
      <c r="I19" s="77">
        <f>SUM('一般＆退職・基礎:一般＆退職・介護'!I19)</f>
        <v>2404896</v>
      </c>
      <c r="J19" s="77">
        <f t="shared" si="0"/>
        <v>70095.19368095834</v>
      </c>
      <c r="K19" s="77">
        <f t="shared" si="1"/>
        <v>40322.86514310625</v>
      </c>
    </row>
    <row r="20" spans="1:11" ht="21.75" customHeight="1">
      <c r="A20" s="46">
        <v>14</v>
      </c>
      <c r="B20" s="47" t="s">
        <v>14</v>
      </c>
      <c r="C20" s="77">
        <f>SUM('一般＆退職・基礎:一般＆退職・介護'!C20)</f>
        <v>48749</v>
      </c>
      <c r="D20" s="77">
        <f>SUM('一般＆退職・基礎:一般＆退職・介護'!D20)</f>
        <v>79559</v>
      </c>
      <c r="E20" s="77">
        <f>SUM('一般＆退職・基礎:一般＆退職・介護'!E20)</f>
        <v>1857292</v>
      </c>
      <c r="F20" s="77">
        <f>SUM('一般＆退職・基礎:一般＆退職・介護'!F20)</f>
        <v>0</v>
      </c>
      <c r="G20" s="77">
        <f>SUM('一般＆退職・基礎:一般＆退職・介護'!G20)</f>
        <v>926850</v>
      </c>
      <c r="H20" s="77">
        <f>SUM('一般＆退職・基礎:一般＆退職・介護'!H20)</f>
        <v>410559</v>
      </c>
      <c r="I20" s="77">
        <f>SUM('一般＆退職・基礎:一般＆退職・介護'!I20)</f>
        <v>3194701</v>
      </c>
      <c r="J20" s="77">
        <f t="shared" si="0"/>
        <v>65533.67248558945</v>
      </c>
      <c r="K20" s="77">
        <f t="shared" si="1"/>
        <v>40155.11758569112</v>
      </c>
    </row>
    <row r="21" spans="1:11" ht="21.75" customHeight="1">
      <c r="A21" s="46">
        <v>15</v>
      </c>
      <c r="B21" s="47" t="s">
        <v>15</v>
      </c>
      <c r="C21" s="77">
        <f>SUM('一般＆退職・基礎:一般＆退職・介護'!C21)</f>
        <v>32095</v>
      </c>
      <c r="D21" s="77">
        <f>SUM('一般＆退職・基礎:一般＆退職・介護'!D21)</f>
        <v>54278</v>
      </c>
      <c r="E21" s="77">
        <f>SUM('一般＆退職・基礎:一般＆退職・介護'!E21)</f>
        <v>1455136</v>
      </c>
      <c r="F21" s="77">
        <f>SUM('一般＆退職・基礎:一般＆退職・介護'!F21)</f>
        <v>239029</v>
      </c>
      <c r="G21" s="77">
        <f>SUM('一般＆退職・基礎:一般＆退職・介護'!G21)</f>
        <v>598752</v>
      </c>
      <c r="H21" s="77">
        <f>SUM('一般＆退職・基礎:一般＆退職・介護'!H21)</f>
        <v>307550</v>
      </c>
      <c r="I21" s="77">
        <f>SUM('一般＆退職・基礎:一般＆退職・介護'!I21)</f>
        <v>2600467</v>
      </c>
      <c r="J21" s="77">
        <f t="shared" si="0"/>
        <v>81024.05359090201</v>
      </c>
      <c r="K21" s="77">
        <f t="shared" si="1"/>
        <v>47910.14775783927</v>
      </c>
    </row>
    <row r="22" spans="1:11" ht="21.75" customHeight="1">
      <c r="A22" s="46">
        <v>16</v>
      </c>
      <c r="B22" s="47" t="s">
        <v>16</v>
      </c>
      <c r="C22" s="77">
        <f>SUM('一般＆退職・基礎:一般＆退職・介護'!C22)</f>
        <v>72648</v>
      </c>
      <c r="D22" s="77">
        <f>SUM('一般＆退職・基礎:一般＆退職・介護'!D22)</f>
        <v>123227</v>
      </c>
      <c r="E22" s="77">
        <f>SUM('一般＆退職・基礎:一般＆退職・介護'!E22)</f>
        <v>3010140</v>
      </c>
      <c r="F22" s="77">
        <f>SUM('一般＆退職・基礎:一般＆退職・介護'!F22)</f>
        <v>0</v>
      </c>
      <c r="G22" s="77">
        <f>SUM('一般＆退職・基礎:一般＆退職・介護'!G22)</f>
        <v>1714440</v>
      </c>
      <c r="H22" s="77">
        <f>SUM('一般＆退職・基礎:一般＆退職・介護'!H22)</f>
        <v>666253</v>
      </c>
      <c r="I22" s="77">
        <f>SUM('一般＆退職・基礎:一般＆退職・介護'!I22)</f>
        <v>5390833</v>
      </c>
      <c r="J22" s="77">
        <f t="shared" si="0"/>
        <v>74204.83702235436</v>
      </c>
      <c r="K22" s="77">
        <f t="shared" si="1"/>
        <v>43747.17391480763</v>
      </c>
    </row>
    <row r="23" spans="1:11" ht="21.75" customHeight="1">
      <c r="A23" s="46">
        <v>17</v>
      </c>
      <c r="B23" s="47" t="s">
        <v>17</v>
      </c>
      <c r="C23" s="77">
        <f>SUM('一般＆退職・基礎:一般＆退職・介護'!C23)</f>
        <v>55252</v>
      </c>
      <c r="D23" s="77">
        <f>SUM('一般＆退職・基礎:一般＆退職・介護'!D23)</f>
        <v>91856</v>
      </c>
      <c r="E23" s="77">
        <f>SUM('一般＆退職・基礎:一般＆退職・介護'!E23)</f>
        <v>1935441</v>
      </c>
      <c r="F23" s="77">
        <f>SUM('一般＆退職・基礎:一般＆退職・介護'!F23)</f>
        <v>0</v>
      </c>
      <c r="G23" s="77">
        <f>SUM('一般＆退職・基礎:一般＆退職・介護'!G23)</f>
        <v>823027</v>
      </c>
      <c r="H23" s="77">
        <f>SUM('一般＆退職・基礎:一般＆退職・介護'!H23)</f>
        <v>406602</v>
      </c>
      <c r="I23" s="77">
        <f>SUM('一般＆退職・基礎:一般＆退職・介護'!I23)</f>
        <v>3165070</v>
      </c>
      <c r="J23" s="77">
        <f t="shared" si="0"/>
        <v>57284.261203214366</v>
      </c>
      <c r="K23" s="77">
        <f t="shared" si="1"/>
        <v>34456.86727051037</v>
      </c>
    </row>
    <row r="24" spans="1:11" ht="21.75" customHeight="1">
      <c r="A24" s="46">
        <v>18</v>
      </c>
      <c r="B24" s="47" t="s">
        <v>18</v>
      </c>
      <c r="C24" s="77">
        <f>SUM('一般＆退職・基礎:一般＆退職・介護'!C24)</f>
        <v>33043</v>
      </c>
      <c r="D24" s="77">
        <f>SUM('一般＆退職・基礎:一般＆退職・介護'!D24)</f>
        <v>57929</v>
      </c>
      <c r="E24" s="77">
        <f>SUM('一般＆退職・基礎:一般＆退職・介護'!E24)</f>
        <v>1236153</v>
      </c>
      <c r="F24" s="77">
        <f>SUM('一般＆退職・基礎:一般＆退職・介護'!F24)</f>
        <v>219071</v>
      </c>
      <c r="G24" s="77">
        <f>SUM('一般＆退職・基礎:一般＆退職・介護'!G24)</f>
        <v>505047</v>
      </c>
      <c r="H24" s="77">
        <f>SUM('一般＆退職・基礎:一般＆退職・介護'!H24)</f>
        <v>296229</v>
      </c>
      <c r="I24" s="77">
        <f>SUM('一般＆退職・基礎:一般＆退職・介護'!I24)</f>
        <v>2256500</v>
      </c>
      <c r="J24" s="77">
        <f t="shared" si="0"/>
        <v>68289.8041945344</v>
      </c>
      <c r="K24" s="77">
        <f t="shared" si="1"/>
        <v>38952.85608244575</v>
      </c>
    </row>
    <row r="25" spans="1:11" ht="21.75" customHeight="1">
      <c r="A25" s="46">
        <v>19</v>
      </c>
      <c r="B25" s="47" t="s">
        <v>19</v>
      </c>
      <c r="C25" s="77">
        <f>SUM('一般＆退職・基礎:一般＆退職・介護'!C25)</f>
        <v>14487</v>
      </c>
      <c r="D25" s="77">
        <f>SUM('一般＆退職・基礎:一般＆退職・介護'!D25)</f>
        <v>26232</v>
      </c>
      <c r="E25" s="77">
        <f>SUM('一般＆退職・基礎:一般＆退職・介護'!E25)</f>
        <v>523521</v>
      </c>
      <c r="F25" s="77">
        <f>SUM('一般＆退職・基礎:一般＆退職・介護'!F25)</f>
        <v>90166</v>
      </c>
      <c r="G25" s="77">
        <f>SUM('一般＆退職・基礎:一般＆退職・介護'!G25)</f>
        <v>213283</v>
      </c>
      <c r="H25" s="77">
        <f>SUM('一般＆退職・基礎:一般＆退職・介護'!H25)</f>
        <v>130725</v>
      </c>
      <c r="I25" s="77">
        <f>SUM('一般＆退職・基礎:一般＆退職・介護'!I25)</f>
        <v>957695</v>
      </c>
      <c r="J25" s="77">
        <f t="shared" si="0"/>
        <v>66107.19955822462</v>
      </c>
      <c r="K25" s="77">
        <f t="shared" si="1"/>
        <v>36508.653552912474</v>
      </c>
    </row>
    <row r="26" spans="1:11" ht="21.75" customHeight="1">
      <c r="A26" s="46">
        <v>20</v>
      </c>
      <c r="B26" s="47" t="s">
        <v>20</v>
      </c>
      <c r="C26" s="77">
        <f>SUM('一般＆退職・基礎:一般＆退職・介護'!C26)</f>
        <v>20317</v>
      </c>
      <c r="D26" s="77">
        <f>SUM('一般＆退職・基礎:一般＆退職・介護'!D26)</f>
        <v>35231</v>
      </c>
      <c r="E26" s="77">
        <f>SUM('一般＆退職・基礎:一般＆退職・介護'!E26)</f>
        <v>954677</v>
      </c>
      <c r="F26" s="77">
        <f>SUM('一般＆退職・基礎:一般＆退職・介護'!F26)</f>
        <v>0</v>
      </c>
      <c r="G26" s="77">
        <f>SUM('一般＆退職・基礎:一般＆退職・介護'!G26)</f>
        <v>362869</v>
      </c>
      <c r="H26" s="77">
        <f>SUM('一般＆退職・基礎:一般＆退職・介護'!H26)</f>
        <v>197531</v>
      </c>
      <c r="I26" s="77">
        <f>SUM('一般＆退職・基礎:一般＆退職・介護'!I26)</f>
        <v>1515077</v>
      </c>
      <c r="J26" s="77">
        <f t="shared" si="0"/>
        <v>74571.88561303342</v>
      </c>
      <c r="K26" s="77">
        <f t="shared" si="1"/>
        <v>43004.087309471775</v>
      </c>
    </row>
    <row r="27" spans="1:11" ht="21.75" customHeight="1">
      <c r="A27" s="46">
        <v>21</v>
      </c>
      <c r="B27" s="47" t="s">
        <v>34</v>
      </c>
      <c r="C27" s="77">
        <f>SUM('一般＆退職・基礎:一般＆退職・介護'!C27)</f>
        <v>19730</v>
      </c>
      <c r="D27" s="77">
        <f>SUM('一般＆退職・基礎:一般＆退職・介護'!D27)</f>
        <v>33833</v>
      </c>
      <c r="E27" s="77">
        <f>SUM('一般＆退職・基礎:一般＆退職・介護'!E27)</f>
        <v>525922</v>
      </c>
      <c r="F27" s="77">
        <f>SUM('一般＆退職・基礎:一般＆退職・介護'!F27)</f>
        <v>92403</v>
      </c>
      <c r="G27" s="77">
        <f>SUM('一般＆退職・基礎:一般＆退職・介護'!G27)</f>
        <v>204806</v>
      </c>
      <c r="H27" s="77">
        <f>SUM('一般＆退職・基礎:一般＆退職・介護'!H27)</f>
        <v>121305</v>
      </c>
      <c r="I27" s="77">
        <f>SUM('一般＆退職・基礎:一般＆退職・介護'!I27)</f>
        <v>944436</v>
      </c>
      <c r="J27" s="77">
        <f aca="true" t="shared" si="2" ref="J27:J32">SUM(I27*1000/C27)</f>
        <v>47868.018246325395</v>
      </c>
      <c r="K27" s="77">
        <f aca="true" t="shared" si="3" ref="K27:K32">SUM(I27*1000/D27)</f>
        <v>27914.639553099045</v>
      </c>
    </row>
    <row r="28" spans="1:11" ht="21.75" customHeight="1">
      <c r="A28" s="46">
        <v>22</v>
      </c>
      <c r="B28" s="48" t="s">
        <v>35</v>
      </c>
      <c r="C28" s="77">
        <f>SUM('一般＆退職・基礎:一般＆退職・介護'!C28)</f>
        <v>21893</v>
      </c>
      <c r="D28" s="77">
        <f>SUM('一般＆退職・基礎:一般＆退職・介護'!D28)</f>
        <v>37275</v>
      </c>
      <c r="E28" s="77">
        <f>SUM('一般＆退職・基礎:一般＆退職・介護'!E28)</f>
        <v>766963</v>
      </c>
      <c r="F28" s="77">
        <f>SUM('一般＆退職・基礎:一般＆退職・介護'!F28)</f>
        <v>0</v>
      </c>
      <c r="G28" s="77">
        <f>SUM('一般＆退職・基礎:一般＆退職・介護'!G28)</f>
        <v>526206</v>
      </c>
      <c r="H28" s="77">
        <f>SUM('一般＆退職・基礎:一般＆退職・介護'!H28)</f>
        <v>143546</v>
      </c>
      <c r="I28" s="77">
        <f>SUM('一般＆退職・基礎:一般＆退職・介護'!I28)</f>
        <v>1436715</v>
      </c>
      <c r="J28" s="77">
        <f t="shared" si="2"/>
        <v>65624.40049330836</v>
      </c>
      <c r="K28" s="77">
        <f t="shared" si="3"/>
        <v>38543.66197183099</v>
      </c>
    </row>
    <row r="29" spans="1:11" ht="21.75" customHeight="1">
      <c r="A29" s="46">
        <v>23</v>
      </c>
      <c r="B29" s="48" t="s">
        <v>36</v>
      </c>
      <c r="C29" s="77">
        <f>SUM('一般＆退職・基礎:一般＆退職・介護'!C29)</f>
        <v>47369</v>
      </c>
      <c r="D29" s="77">
        <f>SUM('一般＆退職・基礎:一般＆退職・介護'!D29)</f>
        <v>84840</v>
      </c>
      <c r="E29" s="77">
        <f>SUM('一般＆退職・基礎:一般＆退職・介護'!E29)</f>
        <v>2090669</v>
      </c>
      <c r="F29" s="77">
        <f>SUM('一般＆退職・基礎:一般＆退職・介護'!F29)</f>
        <v>0</v>
      </c>
      <c r="G29" s="77">
        <f>SUM('一般＆退職・基礎:一般＆退職・介護'!G29)</f>
        <v>928979</v>
      </c>
      <c r="H29" s="77">
        <f>SUM('一般＆退職・基礎:一般＆退職・介護'!H29)</f>
        <v>391964</v>
      </c>
      <c r="I29" s="77">
        <f>SUM('一般＆退職・基礎:一般＆退職・介護'!I29)</f>
        <v>3411612</v>
      </c>
      <c r="J29" s="77">
        <f t="shared" si="2"/>
        <v>72022.03973062552</v>
      </c>
      <c r="K29" s="77">
        <f t="shared" si="3"/>
        <v>40212.305516265915</v>
      </c>
    </row>
    <row r="30" spans="1:11" ht="21.75" customHeight="1">
      <c r="A30" s="46">
        <v>24</v>
      </c>
      <c r="B30" s="48" t="s">
        <v>37</v>
      </c>
      <c r="C30" s="77">
        <f>SUM('一般＆退職・基礎:一般＆退職・介護'!C30)</f>
        <v>27366</v>
      </c>
      <c r="D30" s="77">
        <f>SUM('一般＆退職・基礎:一般＆退職・介護'!D30)</f>
        <v>52544</v>
      </c>
      <c r="E30" s="77">
        <f>SUM('一般＆退職・基礎:一般＆退職・介護'!E30)</f>
        <v>1219401</v>
      </c>
      <c r="F30" s="77">
        <f>SUM('一般＆退職・基礎:一般＆退職・介護'!F30)</f>
        <v>242260</v>
      </c>
      <c r="G30" s="77">
        <f>SUM('一般＆退職・基礎:一般＆退職・介護'!G30)</f>
        <v>469744</v>
      </c>
      <c r="H30" s="77">
        <f>SUM('一般＆退職・基礎:一般＆退職・介護'!H30)</f>
        <v>237800</v>
      </c>
      <c r="I30" s="77">
        <f>SUM('一般＆退職・基礎:一般＆退職・介護'!I30)</f>
        <v>2169205</v>
      </c>
      <c r="J30" s="77">
        <f t="shared" si="2"/>
        <v>79266.42549148579</v>
      </c>
      <c r="K30" s="77">
        <f t="shared" si="3"/>
        <v>41283.5908952497</v>
      </c>
    </row>
    <row r="31" spans="1:11" ht="21.75" customHeight="1">
      <c r="A31" s="46">
        <v>25</v>
      </c>
      <c r="B31" s="48" t="s">
        <v>38</v>
      </c>
      <c r="C31" s="77">
        <f>SUM('一般＆退職・基礎:一般＆退職・介護'!C31)</f>
        <v>20910</v>
      </c>
      <c r="D31" s="77">
        <f>SUM('一般＆退職・基礎:一般＆退職・介護'!D31)</f>
        <v>37018</v>
      </c>
      <c r="E31" s="77">
        <f>SUM('一般＆退職・基礎:一般＆退職・介護'!E31)</f>
        <v>684707</v>
      </c>
      <c r="F31" s="77">
        <f>SUM('一般＆退職・基礎:一般＆退職・介護'!F31)</f>
        <v>148708</v>
      </c>
      <c r="G31" s="77">
        <f>SUM('一般＆退職・基礎:一般＆退職・介護'!G31)</f>
        <v>294986</v>
      </c>
      <c r="H31" s="77">
        <f>SUM('一般＆退職・基礎:一般＆退職・介護'!H31)</f>
        <v>169414</v>
      </c>
      <c r="I31" s="77">
        <f>SUM('一般＆退職・基礎:一般＆退職・介護'!I31)</f>
        <v>1297815</v>
      </c>
      <c r="J31" s="77">
        <f t="shared" si="2"/>
        <v>62066.71449067432</v>
      </c>
      <c r="K31" s="77">
        <f t="shared" si="3"/>
        <v>35059.02533902426</v>
      </c>
    </row>
    <row r="32" spans="1:11" ht="21.75" customHeight="1">
      <c r="A32" s="46">
        <v>26</v>
      </c>
      <c r="B32" s="48" t="s">
        <v>39</v>
      </c>
      <c r="C32" s="77">
        <f>SUM('一般＆退職・基礎:一般＆退職・介護'!C32)</f>
        <v>18226</v>
      </c>
      <c r="D32" s="77">
        <f>SUM('一般＆退職・基礎:一般＆退職・介護'!D32)</f>
        <v>32121</v>
      </c>
      <c r="E32" s="77">
        <f>SUM('一般＆退職・基礎:一般＆退職・介護'!E32)</f>
        <v>683397</v>
      </c>
      <c r="F32" s="77">
        <f>SUM('一般＆退職・基礎:一般＆退職・介護'!F32)</f>
        <v>85860</v>
      </c>
      <c r="G32" s="77">
        <f>SUM('一般＆退職・基礎:一般＆退職・介護'!G32)</f>
        <v>376560</v>
      </c>
      <c r="H32" s="77">
        <f>SUM('一般＆退職・基礎:一般＆退職・介護'!H32)</f>
        <v>163430</v>
      </c>
      <c r="I32" s="77">
        <f>SUM('一般＆退職・基礎:一般＆退職・介護'!I32)</f>
        <v>1309247</v>
      </c>
      <c r="J32" s="77">
        <f t="shared" si="2"/>
        <v>71834.02831120377</v>
      </c>
      <c r="K32" s="77">
        <f t="shared" si="3"/>
        <v>40759.84558388593</v>
      </c>
    </row>
    <row r="33" spans="1:11" ht="21.75" customHeight="1">
      <c r="A33" s="46">
        <v>27</v>
      </c>
      <c r="B33" s="49" t="s">
        <v>40</v>
      </c>
      <c r="C33" s="77">
        <f>SUM('一般＆退職・基礎:一般＆退職・介護'!C33)</f>
        <v>20589</v>
      </c>
      <c r="D33" s="77">
        <f>SUM('一般＆退職・基礎:一般＆退職・介護'!D33)</f>
        <v>38628</v>
      </c>
      <c r="E33" s="77">
        <f>SUM('一般＆退職・基礎:一般＆退職・介護'!E33)</f>
        <v>808970</v>
      </c>
      <c r="F33" s="77">
        <f>SUM('一般＆退職・基礎:一般＆退職・介護'!F33)</f>
        <v>145434</v>
      </c>
      <c r="G33" s="77">
        <f>SUM('一般＆退職・基礎:一般＆退職・介護'!G33)</f>
        <v>323858</v>
      </c>
      <c r="H33" s="77">
        <f>SUM('一般＆退職・基礎:一般＆退職・介護'!H33)</f>
        <v>179720</v>
      </c>
      <c r="I33" s="77">
        <f>SUM('一般＆退職・基礎:一般＆退職・介護'!I33)</f>
        <v>1457982</v>
      </c>
      <c r="J33" s="77">
        <f t="shared" si="0"/>
        <v>70813.63835057555</v>
      </c>
      <c r="K33" s="77">
        <f t="shared" si="1"/>
        <v>37744.175209692454</v>
      </c>
    </row>
    <row r="34" spans="1:11" ht="21.75" customHeight="1">
      <c r="A34" s="46">
        <v>28</v>
      </c>
      <c r="B34" s="47" t="s">
        <v>41</v>
      </c>
      <c r="C34" s="77">
        <f>SUM('一般＆退職・基礎:一般＆退職・介護'!C34)</f>
        <v>43264</v>
      </c>
      <c r="D34" s="77">
        <f>SUM('一般＆退職・基礎:一般＆退職・介護'!D34)</f>
        <v>77682</v>
      </c>
      <c r="E34" s="77">
        <f>SUM('一般＆退職・基礎:一般＆退職・介護'!E34)</f>
        <v>1862167</v>
      </c>
      <c r="F34" s="77">
        <f>SUM('一般＆退職・基礎:一般＆退職・介護'!F34)</f>
        <v>0</v>
      </c>
      <c r="G34" s="77">
        <f>SUM('一般＆退職・基礎:一般＆退職・介護'!G34)</f>
        <v>850327</v>
      </c>
      <c r="H34" s="77">
        <f>SUM('一般＆退職・基礎:一般＆退職・介護'!H34)</f>
        <v>404069</v>
      </c>
      <c r="I34" s="77">
        <f>SUM('一般＆退職・基礎:一般＆退職・介護'!I34)</f>
        <v>3116563</v>
      </c>
      <c r="J34" s="77">
        <f t="shared" si="0"/>
        <v>72035.94212278107</v>
      </c>
      <c r="K34" s="77">
        <f t="shared" si="1"/>
        <v>40119.500012872995</v>
      </c>
    </row>
    <row r="35" spans="1:11" ht="21.75" customHeight="1">
      <c r="A35" s="46">
        <v>29</v>
      </c>
      <c r="B35" s="47" t="s">
        <v>42</v>
      </c>
      <c r="C35" s="77">
        <f>SUM('一般＆退職・基礎:一般＆退職・介護'!C35)</f>
        <v>18874</v>
      </c>
      <c r="D35" s="77">
        <f>SUM('一般＆退職・基礎:一般＆退職・介護'!D35)</f>
        <v>36506</v>
      </c>
      <c r="E35" s="77">
        <f>SUM('一般＆退職・基礎:一般＆退職・介護'!E35)</f>
        <v>664110</v>
      </c>
      <c r="F35" s="77">
        <f>SUM('一般＆退職・基礎:一般＆退職・介護'!F35)</f>
        <v>134565</v>
      </c>
      <c r="G35" s="77">
        <f>SUM('一般＆退職・基礎:一般＆退職・介護'!G35)</f>
        <v>341276</v>
      </c>
      <c r="H35" s="77">
        <f>SUM('一般＆退職・基礎:一般＆退職・介護'!H35)</f>
        <v>167845</v>
      </c>
      <c r="I35" s="77">
        <f>SUM('一般＆退職・基礎:一般＆退職・介護'!I35)</f>
        <v>1307796</v>
      </c>
      <c r="J35" s="77">
        <f t="shared" si="0"/>
        <v>69290.87633781922</v>
      </c>
      <c r="K35" s="77">
        <f t="shared" si="1"/>
        <v>35824.13849778118</v>
      </c>
    </row>
    <row r="36" spans="1:11" ht="21.75" customHeight="1">
      <c r="A36" s="46">
        <v>30</v>
      </c>
      <c r="B36" s="47" t="s">
        <v>43</v>
      </c>
      <c r="C36" s="77">
        <f>SUM('一般＆退職・基礎:一般＆退職・介護'!C36)</f>
        <v>30286</v>
      </c>
      <c r="D36" s="77">
        <f>SUM('一般＆退職・基礎:一般＆退職・介護'!D36)</f>
        <v>57638</v>
      </c>
      <c r="E36" s="77">
        <f>SUM('一般＆退職・基礎:一般＆退職・介護'!E36)</f>
        <v>1225837</v>
      </c>
      <c r="F36" s="77">
        <f>SUM('一般＆退職・基礎:一般＆退職・介護'!F36)</f>
        <v>0</v>
      </c>
      <c r="G36" s="77">
        <f>SUM('一般＆退職・基礎:一般＆退職・介護'!G36)</f>
        <v>661953</v>
      </c>
      <c r="H36" s="77">
        <f>SUM('一般＆退職・基礎:一般＆退職・介護'!H36)</f>
        <v>233273</v>
      </c>
      <c r="I36" s="77">
        <f>SUM('一般＆退職・基礎:一般＆退職・介護'!I36)</f>
        <v>2121063</v>
      </c>
      <c r="J36" s="77">
        <f t="shared" si="0"/>
        <v>70034.43835435515</v>
      </c>
      <c r="K36" s="77">
        <f t="shared" si="1"/>
        <v>36799.73281515667</v>
      </c>
    </row>
    <row r="37" spans="1:11" ht="21.75" customHeight="1">
      <c r="A37" s="46">
        <v>31</v>
      </c>
      <c r="B37" s="47" t="s">
        <v>44</v>
      </c>
      <c r="C37" s="77">
        <f>SUM('一般＆退職・基礎:一般＆退職・介護'!C37)</f>
        <v>18675</v>
      </c>
      <c r="D37" s="77">
        <f>SUM('一般＆退職・基礎:一般＆退職・介護'!D37)</f>
        <v>32678</v>
      </c>
      <c r="E37" s="77">
        <f>SUM('一般＆退職・基礎:一般＆退職・介護'!E37)</f>
        <v>827629</v>
      </c>
      <c r="F37" s="77">
        <f>SUM('一般＆退職・基礎:一般＆退職・介護'!F37)</f>
        <v>100556</v>
      </c>
      <c r="G37" s="77">
        <f>SUM('一般＆退職・基礎:一般＆退職・介護'!G37)</f>
        <v>299150</v>
      </c>
      <c r="H37" s="77">
        <f>SUM('一般＆退職・基礎:一般＆退職・介護'!H37)</f>
        <v>156747</v>
      </c>
      <c r="I37" s="77">
        <f>SUM('一般＆退職・基礎:一般＆退職・介護'!I37)</f>
        <v>1384082</v>
      </c>
      <c r="J37" s="77">
        <f t="shared" si="0"/>
        <v>74114.16331994646</v>
      </c>
      <c r="K37" s="77">
        <f t="shared" si="1"/>
        <v>42355.16249464471</v>
      </c>
    </row>
    <row r="38" spans="1:11" ht="21.75" customHeight="1">
      <c r="A38" s="50">
        <v>32</v>
      </c>
      <c r="B38" s="51" t="s">
        <v>45</v>
      </c>
      <c r="C38" s="78">
        <f>SUM('一般＆退職・基礎:一般＆退職・介護'!C38)</f>
        <v>22819</v>
      </c>
      <c r="D38" s="78">
        <f>SUM('一般＆退職・基礎:一般＆退職・介護'!D38)</f>
        <v>41316</v>
      </c>
      <c r="E38" s="78">
        <f>SUM('一般＆退職・基礎:一般＆退職・介護'!E38)</f>
        <v>880948</v>
      </c>
      <c r="F38" s="78">
        <f>SUM('一般＆退職・基礎:一般＆退職・介護'!F38)</f>
        <v>0</v>
      </c>
      <c r="G38" s="78">
        <f>SUM('一般＆退職・基礎:一般＆退職・介護'!G38)</f>
        <v>476115</v>
      </c>
      <c r="H38" s="78">
        <f>SUM('一般＆退職・基礎:一般＆退職・介護'!H38)</f>
        <v>180169</v>
      </c>
      <c r="I38" s="78">
        <f>SUM('一般＆退職・基礎:一般＆退職・介護'!I38)</f>
        <v>1537232</v>
      </c>
      <c r="J38" s="78">
        <f t="shared" si="0"/>
        <v>67366.31754239887</v>
      </c>
      <c r="K38" s="78">
        <f t="shared" si="1"/>
        <v>37206.69958369639</v>
      </c>
    </row>
    <row r="39" spans="1:11" s="34" customFormat="1" ht="21.75" customHeight="1">
      <c r="A39" s="39"/>
      <c r="B39" s="40" t="s">
        <v>47</v>
      </c>
      <c r="C39" s="79">
        <f>SUM('一般＆退職・基礎:一般＆退職・介護'!C39)</f>
        <v>1109480</v>
      </c>
      <c r="D39" s="79">
        <f>SUM('一般＆退職・基礎:一般＆退職・介護'!D39)</f>
        <v>1916684</v>
      </c>
      <c r="E39" s="79">
        <f>SUM('一般＆退職・基礎:一般＆退職・介護'!E39)</f>
        <v>42545683</v>
      </c>
      <c r="F39" s="79">
        <f>SUM('一般＆退職・基礎:一般＆退職・介護'!F39)</f>
        <v>3263839</v>
      </c>
      <c r="G39" s="79">
        <f>SUM('一般＆退職・基礎:一般＆退職・介護'!G39)</f>
        <v>19097004</v>
      </c>
      <c r="H39" s="79">
        <f>SUM('一般＆退職・基礎:一般＆退職・介護'!H39)</f>
        <v>9267438</v>
      </c>
      <c r="I39" s="79">
        <f>SUM('一般＆退職・基礎:一般＆退職・介護'!I39)</f>
        <v>74173964</v>
      </c>
      <c r="J39" s="79">
        <f t="shared" si="0"/>
        <v>66854.71031474204</v>
      </c>
      <c r="K39" s="79">
        <f t="shared" si="1"/>
        <v>38699.10950370536</v>
      </c>
    </row>
    <row r="40" spans="1:11" ht="21.75" customHeight="1">
      <c r="A40" s="52">
        <v>33</v>
      </c>
      <c r="B40" s="53" t="s">
        <v>21</v>
      </c>
      <c r="C40" s="80">
        <f>SUM('一般＆退職・基礎:一般＆退職・介護'!C40)</f>
        <v>15578</v>
      </c>
      <c r="D40" s="80">
        <f>SUM('一般＆退職・基礎:一般＆退職・介護'!D40)</f>
        <v>28597</v>
      </c>
      <c r="E40" s="80">
        <f>SUM('一般＆退職・基礎:一般＆退職・介護'!E40)</f>
        <v>597174</v>
      </c>
      <c r="F40" s="80">
        <f>SUM('一般＆退職・基礎:一般＆退職・介護'!F40)</f>
        <v>75453</v>
      </c>
      <c r="G40" s="80">
        <f>SUM('一般＆退職・基礎:一般＆退職・介護'!G40)</f>
        <v>327160</v>
      </c>
      <c r="H40" s="80">
        <f>SUM('一般＆退職・基礎:一般＆退職・介護'!H40)</f>
        <v>114210</v>
      </c>
      <c r="I40" s="80">
        <f>SUM('一般＆退職・基礎:一般＆退職・介護'!I40)</f>
        <v>1113997</v>
      </c>
      <c r="J40" s="80">
        <f t="shared" si="0"/>
        <v>71510.91282577995</v>
      </c>
      <c r="K40" s="80">
        <f t="shared" si="1"/>
        <v>38955.0302479281</v>
      </c>
    </row>
    <row r="41" spans="1:11" ht="21.75" customHeight="1">
      <c r="A41" s="46">
        <v>34</v>
      </c>
      <c r="B41" s="47" t="s">
        <v>22</v>
      </c>
      <c r="C41" s="77">
        <f>SUM('一般＆退職・基礎:一般＆退職・介護'!C41)</f>
        <v>8828</v>
      </c>
      <c r="D41" s="77">
        <f>SUM('一般＆退職・基礎:一般＆退職・介護'!D41)</f>
        <v>15768</v>
      </c>
      <c r="E41" s="77">
        <f>SUM('一般＆退職・基礎:一般＆退職・介護'!E41)</f>
        <v>259243</v>
      </c>
      <c r="F41" s="77">
        <f>SUM('一般＆退職・基礎:一般＆退職・介護'!F41)</f>
        <v>35183</v>
      </c>
      <c r="G41" s="77">
        <f>SUM('一般＆退職・基礎:一般＆退職・介護'!G41)</f>
        <v>147552</v>
      </c>
      <c r="H41" s="77">
        <f>SUM('一般＆退職・基礎:一般＆退職・介護'!H41)</f>
        <v>65287</v>
      </c>
      <c r="I41" s="77">
        <f>SUM('一般＆退職・基礎:一般＆退職・介護'!I41)</f>
        <v>507265</v>
      </c>
      <c r="J41" s="77">
        <f t="shared" si="0"/>
        <v>57460.91980063434</v>
      </c>
      <c r="K41" s="77">
        <f t="shared" si="1"/>
        <v>32170.535261288685</v>
      </c>
    </row>
    <row r="42" spans="1:11" ht="21.75" customHeight="1">
      <c r="A42" s="46">
        <v>35</v>
      </c>
      <c r="B42" s="47" t="s">
        <v>46</v>
      </c>
      <c r="C42" s="77">
        <f>SUM('一般＆退職・基礎:一般＆退職・介護'!C42)</f>
        <v>9301</v>
      </c>
      <c r="D42" s="77">
        <f>SUM('一般＆退職・基礎:一般＆退職・介護'!D42)</f>
        <v>16125</v>
      </c>
      <c r="E42" s="77">
        <f>SUM('一般＆退職・基礎:一般＆退職・介護'!E42)</f>
        <v>335531</v>
      </c>
      <c r="F42" s="77">
        <f>SUM('一般＆退職・基礎:一般＆退職・介護'!F42)</f>
        <v>48457</v>
      </c>
      <c r="G42" s="77">
        <f>SUM('一般＆退職・基礎:一般＆退職・介護'!G42)</f>
        <v>147943</v>
      </c>
      <c r="H42" s="77">
        <f>SUM('一般＆退職・基礎:一般＆退職・介護'!H42)</f>
        <v>62738</v>
      </c>
      <c r="I42" s="77">
        <f>SUM('一般＆退職・基礎:一般＆退職・介護'!I42)</f>
        <v>594669</v>
      </c>
      <c r="J42" s="77">
        <f t="shared" si="0"/>
        <v>63936.02838404472</v>
      </c>
      <c r="K42" s="77">
        <f t="shared" si="1"/>
        <v>36878.6976744186</v>
      </c>
    </row>
    <row r="43" spans="1:11" ht="21.75" customHeight="1">
      <c r="A43" s="46">
        <v>36</v>
      </c>
      <c r="B43" s="47" t="s">
        <v>23</v>
      </c>
      <c r="C43" s="77">
        <f>SUM('一般＆退職・基礎:一般＆退職・介護'!C43)</f>
        <v>12041</v>
      </c>
      <c r="D43" s="77">
        <f>SUM('一般＆退職・基礎:一般＆退職・介護'!D43)</f>
        <v>20153</v>
      </c>
      <c r="E43" s="77">
        <f>SUM('一般＆退職・基礎:一般＆退職・介護'!E43)</f>
        <v>434495</v>
      </c>
      <c r="F43" s="77">
        <f>SUM('一般＆退職・基礎:一般＆退職・介護'!F43)</f>
        <v>0</v>
      </c>
      <c r="G43" s="77">
        <f>SUM('一般＆退職・基礎:一般＆退職・介護'!G43)</f>
        <v>179962</v>
      </c>
      <c r="H43" s="77">
        <f>SUM('一般＆退職・基礎:一般＆退職・介護'!H43)</f>
        <v>80720</v>
      </c>
      <c r="I43" s="77">
        <f>SUM('一般＆退職・基礎:一般＆退職・介護'!I43)</f>
        <v>695177</v>
      </c>
      <c r="J43" s="77">
        <f t="shared" si="0"/>
        <v>57734.15829250062</v>
      </c>
      <c r="K43" s="77">
        <f t="shared" si="1"/>
        <v>34494.96352900313</v>
      </c>
    </row>
    <row r="44" spans="1:11" ht="21.75" customHeight="1">
      <c r="A44" s="46">
        <v>37</v>
      </c>
      <c r="B44" s="47" t="s">
        <v>24</v>
      </c>
      <c r="C44" s="77">
        <f>SUM('一般＆退職・基礎:一般＆退職・介護'!C44)</f>
        <v>10086</v>
      </c>
      <c r="D44" s="77">
        <f>SUM('一般＆退職・基礎:一般＆退職・介護'!D44)</f>
        <v>17077</v>
      </c>
      <c r="E44" s="77">
        <f>SUM('一般＆退職・基礎:一般＆退職・介護'!E44)</f>
        <v>313779</v>
      </c>
      <c r="F44" s="77">
        <f>SUM('一般＆退職・基礎:一般＆退職・介護'!F44)</f>
        <v>73474</v>
      </c>
      <c r="G44" s="77">
        <f>SUM('一般＆退職・基礎:一般＆退職・介護'!G44)</f>
        <v>134000</v>
      </c>
      <c r="H44" s="77">
        <f>SUM('一般＆退職・基礎:一般＆退職・介護'!H44)</f>
        <v>65595</v>
      </c>
      <c r="I44" s="77">
        <f>SUM('一般＆退職・基礎:一般＆退職・介護'!I44)</f>
        <v>586848</v>
      </c>
      <c r="J44" s="77">
        <f t="shared" si="0"/>
        <v>58184.414039262345</v>
      </c>
      <c r="K44" s="77">
        <f t="shared" si="1"/>
        <v>34364.8181764947</v>
      </c>
    </row>
    <row r="45" spans="1:11" ht="21.75" customHeight="1">
      <c r="A45" s="46">
        <v>38</v>
      </c>
      <c r="B45" s="47" t="s">
        <v>25</v>
      </c>
      <c r="C45" s="77">
        <f>SUM('一般＆退職・基礎:一般＆退職・介護'!C45)</f>
        <v>7335</v>
      </c>
      <c r="D45" s="77">
        <f>SUM('一般＆退職・基礎:一般＆退職・介護'!D45)</f>
        <v>12121</v>
      </c>
      <c r="E45" s="77">
        <f>SUM('一般＆退職・基礎:一般＆退職・介護'!E45)</f>
        <v>240976</v>
      </c>
      <c r="F45" s="77">
        <f>SUM('一般＆退職・基礎:一般＆退職・介護'!F45)</f>
        <v>44889</v>
      </c>
      <c r="G45" s="77">
        <f>SUM('一般＆退職・基礎:一般＆退職・介護'!G45)</f>
        <v>105917</v>
      </c>
      <c r="H45" s="77">
        <f>SUM('一般＆退職・基礎:一般＆退職・介護'!H45)</f>
        <v>58191</v>
      </c>
      <c r="I45" s="77">
        <f>SUM('一般＆退職・基礎:一般＆退職・介護'!I45)</f>
        <v>449973</v>
      </c>
      <c r="J45" s="77">
        <f t="shared" si="0"/>
        <v>61346.01226993865</v>
      </c>
      <c r="K45" s="77">
        <f t="shared" si="1"/>
        <v>37123.4221598878</v>
      </c>
    </row>
    <row r="46" spans="1:11" ht="21.75" customHeight="1">
      <c r="A46" s="46">
        <v>39</v>
      </c>
      <c r="B46" s="47" t="s">
        <v>26</v>
      </c>
      <c r="C46" s="77">
        <f>SUM('一般＆退職・基礎:一般＆退職・介護'!C46)</f>
        <v>19183</v>
      </c>
      <c r="D46" s="77">
        <f>SUM('一般＆退職・基礎:一般＆退職・介護'!D46)</f>
        <v>32907</v>
      </c>
      <c r="E46" s="77">
        <f>SUM('一般＆退職・基礎:一般＆退職・介護'!E46)</f>
        <v>670076</v>
      </c>
      <c r="F46" s="77">
        <f>SUM('一般＆退職・基礎:一般＆退職・介護'!F46)</f>
        <v>116017</v>
      </c>
      <c r="G46" s="77">
        <f>SUM('一般＆退職・基礎:一般＆退職・介護'!G46)</f>
        <v>326458</v>
      </c>
      <c r="H46" s="77">
        <f>SUM('一般＆退職・基礎:一般＆退職・介護'!H46)</f>
        <v>168938</v>
      </c>
      <c r="I46" s="77">
        <f>SUM('一般＆退職・基礎:一般＆退職・介護'!I46)</f>
        <v>1281489</v>
      </c>
      <c r="J46" s="77">
        <f t="shared" si="0"/>
        <v>66803.36756503154</v>
      </c>
      <c r="K46" s="77">
        <f t="shared" si="1"/>
        <v>38942.74774364117</v>
      </c>
    </row>
    <row r="47" spans="1:11" ht="21.75" customHeight="1">
      <c r="A47" s="46">
        <v>40</v>
      </c>
      <c r="B47" s="47" t="s">
        <v>27</v>
      </c>
      <c r="C47" s="77">
        <f>SUM('一般＆退職・基礎:一般＆退職・介護'!C47)</f>
        <v>4657</v>
      </c>
      <c r="D47" s="77">
        <f>SUM('一般＆退職・基礎:一般＆退職・介護'!D47)</f>
        <v>8275</v>
      </c>
      <c r="E47" s="77">
        <f>SUM('一般＆退職・基礎:一般＆退職・介護'!E47)</f>
        <v>187880</v>
      </c>
      <c r="F47" s="77">
        <f>SUM('一般＆退職・基礎:一般＆退職・介護'!F47)</f>
        <v>45595</v>
      </c>
      <c r="G47" s="77">
        <f>SUM('一般＆退職・基礎:一般＆退職・介護'!G47)</f>
        <v>100040</v>
      </c>
      <c r="H47" s="77">
        <f>SUM('一般＆退職・基礎:一般＆退職・介護'!H47)</f>
        <v>48512</v>
      </c>
      <c r="I47" s="77">
        <f>SUM('一般＆退職・基礎:一般＆退職・介護'!I47)</f>
        <v>382027</v>
      </c>
      <c r="J47" s="77">
        <f t="shared" si="0"/>
        <v>82032.85376852051</v>
      </c>
      <c r="K47" s="77">
        <f t="shared" si="1"/>
        <v>46166.40483383686</v>
      </c>
    </row>
    <row r="48" spans="1:11" ht="21.75" customHeight="1">
      <c r="A48" s="46">
        <v>41</v>
      </c>
      <c r="B48" s="47" t="s">
        <v>28</v>
      </c>
      <c r="C48" s="77">
        <f>SUM('一般＆退職・基礎:一般＆退職・介護'!C48)</f>
        <v>11433</v>
      </c>
      <c r="D48" s="77">
        <f>SUM('一般＆退職・基礎:一般＆退職・介護'!D48)</f>
        <v>22704</v>
      </c>
      <c r="E48" s="77">
        <f>SUM('一般＆退職・基礎:一般＆退職・介護'!E48)</f>
        <v>551220</v>
      </c>
      <c r="F48" s="77">
        <f>SUM('一般＆退職・基礎:一般＆退職・介護'!F48)</f>
        <v>100329</v>
      </c>
      <c r="G48" s="77">
        <f>SUM('一般＆退職・基礎:一般＆退職・介護'!G48)</f>
        <v>196310</v>
      </c>
      <c r="H48" s="77">
        <f>SUM('一般＆退職・基礎:一般＆退職・介護'!H48)</f>
        <v>85667</v>
      </c>
      <c r="I48" s="77">
        <f>SUM('一般＆退職・基礎:一般＆退職・介護'!I48)</f>
        <v>933526</v>
      </c>
      <c r="J48" s="77">
        <f t="shared" si="0"/>
        <v>81651.88489460334</v>
      </c>
      <c r="K48" s="77">
        <f t="shared" si="1"/>
        <v>41117.248062015504</v>
      </c>
    </row>
    <row r="49" spans="1:11" ht="21.75" customHeight="1">
      <c r="A49" s="46">
        <v>42</v>
      </c>
      <c r="B49" s="47" t="s">
        <v>29</v>
      </c>
      <c r="C49" s="77">
        <f>SUM('一般＆退職・基礎:一般＆退職・介護'!C49)</f>
        <v>4028</v>
      </c>
      <c r="D49" s="77">
        <f>SUM('一般＆退職・基礎:一般＆退職・介護'!D49)</f>
        <v>7545</v>
      </c>
      <c r="E49" s="77">
        <f>SUM('一般＆退職・基礎:一般＆退職・介護'!E49)</f>
        <v>186955</v>
      </c>
      <c r="F49" s="77">
        <f>SUM('一般＆退職・基礎:一般＆退職・介護'!F49)</f>
        <v>37449</v>
      </c>
      <c r="G49" s="77">
        <f>SUM('一般＆退職・基礎:一般＆退職・介護'!G49)</f>
        <v>70848</v>
      </c>
      <c r="H49" s="77">
        <f>SUM('一般＆退職・基礎:一般＆退職・介護'!H49)</f>
        <v>35107</v>
      </c>
      <c r="I49" s="77">
        <f>SUM('一般＆退職・基礎:一般＆退職・介護'!I49)</f>
        <v>330359</v>
      </c>
      <c r="J49" s="77">
        <f t="shared" si="0"/>
        <v>82015.6405163853</v>
      </c>
      <c r="K49" s="77">
        <f t="shared" si="1"/>
        <v>43785.15573227303</v>
      </c>
    </row>
    <row r="50" spans="1:11" ht="21.75" customHeight="1">
      <c r="A50" s="46">
        <v>43</v>
      </c>
      <c r="B50" s="47" t="s">
        <v>30</v>
      </c>
      <c r="C50" s="77">
        <f>SUM('一般＆退職・基礎:一般＆退職・介護'!C50)</f>
        <v>11939</v>
      </c>
      <c r="D50" s="77">
        <f>SUM('一般＆退職・基礎:一般＆退職・介護'!D50)</f>
        <v>23084</v>
      </c>
      <c r="E50" s="77">
        <f>SUM('一般＆退職・基礎:一般＆退職・介護'!E50)</f>
        <v>640695</v>
      </c>
      <c r="F50" s="77">
        <f>SUM('一般＆退職・基礎:一般＆退職・介護'!F50)</f>
        <v>103878</v>
      </c>
      <c r="G50" s="77">
        <f>SUM('一般＆退職・基礎:一般＆退職・介護'!G50)</f>
        <v>251723</v>
      </c>
      <c r="H50" s="77">
        <f>SUM('一般＆退職・基礎:一般＆退職・介護'!H50)</f>
        <v>112405</v>
      </c>
      <c r="I50" s="77">
        <f>SUM('一般＆退職・基礎:一般＆退職・介護'!I50)</f>
        <v>1108701</v>
      </c>
      <c r="J50" s="77">
        <f t="shared" si="0"/>
        <v>92863.80768908618</v>
      </c>
      <c r="K50" s="77">
        <f t="shared" si="1"/>
        <v>48028.981112458845</v>
      </c>
    </row>
    <row r="51" spans="1:11" ht="21.75" customHeight="1">
      <c r="A51" s="50">
        <v>44</v>
      </c>
      <c r="B51" s="51" t="s">
        <v>31</v>
      </c>
      <c r="C51" s="81">
        <f>SUM('一般＆退職・基礎:一般＆退職・介護'!C51)</f>
        <v>8757</v>
      </c>
      <c r="D51" s="81">
        <f>SUM('一般＆退職・基礎:一般＆退職・介護'!D51)</f>
        <v>15044</v>
      </c>
      <c r="E51" s="81">
        <f>SUM('一般＆退職・基礎:一般＆退職・介護'!E51)</f>
        <v>339947</v>
      </c>
      <c r="F51" s="81">
        <f>SUM('一般＆退職・基礎:一般＆退職・介護'!F51)</f>
        <v>36903</v>
      </c>
      <c r="G51" s="81">
        <f>SUM('一般＆退職・基礎:一般＆退職・介護'!G51)</f>
        <v>154642</v>
      </c>
      <c r="H51" s="81">
        <f>SUM('一般＆退職・基礎:一般＆退職・介護'!H51)</f>
        <v>81887</v>
      </c>
      <c r="I51" s="81">
        <f>SUM('一般＆退職・基礎:一般＆退職・介護'!I51)</f>
        <v>613379</v>
      </c>
      <c r="J51" s="78">
        <f t="shared" si="0"/>
        <v>70044.42160557269</v>
      </c>
      <c r="K51" s="78">
        <f t="shared" si="1"/>
        <v>40772.33448550917</v>
      </c>
    </row>
    <row r="52" spans="1:11" s="34" customFormat="1" ht="21.75" customHeight="1">
      <c r="A52" s="39"/>
      <c r="B52" s="54" t="s">
        <v>1</v>
      </c>
      <c r="C52" s="79">
        <f>SUM('一般＆退職・基礎:一般＆退職・介護'!C52)</f>
        <v>123166</v>
      </c>
      <c r="D52" s="79">
        <f>SUM('一般＆退職・基礎:一般＆退職・介護'!D52)</f>
        <v>219400</v>
      </c>
      <c r="E52" s="79">
        <f>SUM('一般＆退職・基礎:一般＆退職・介護'!E52)</f>
        <v>4757971</v>
      </c>
      <c r="F52" s="79">
        <f>SUM('一般＆退職・基礎:一般＆退職・介護'!F52)</f>
        <v>717627</v>
      </c>
      <c r="G52" s="79">
        <f>SUM('一般＆退職・基礎:一般＆退職・介護'!G52)</f>
        <v>2142555</v>
      </c>
      <c r="H52" s="79">
        <f>SUM('一般＆退職・基礎:一般＆退職・介護'!H52)</f>
        <v>979257</v>
      </c>
      <c r="I52" s="79">
        <f>SUM('一般＆退職・基礎:一般＆退職・介護'!I52)</f>
        <v>8597410</v>
      </c>
      <c r="J52" s="79">
        <f>SUM(I52*1000/C52)</f>
        <v>69803.43601318546</v>
      </c>
      <c r="K52" s="79">
        <f>SUM(I52*1000/D52)</f>
        <v>39186.007292616225</v>
      </c>
    </row>
    <row r="53" spans="1:11" s="34" customFormat="1" ht="21.75" customHeight="1">
      <c r="A53" s="42"/>
      <c r="B53" s="55" t="s">
        <v>61</v>
      </c>
      <c r="C53" s="82">
        <f>SUM('一般＆退職・基礎:一般＆退職・介護'!C53)</f>
        <v>1232646</v>
      </c>
      <c r="D53" s="82">
        <f>SUM('一般＆退職・基礎:一般＆退職・介護'!D53)</f>
        <v>2136084</v>
      </c>
      <c r="E53" s="82">
        <f>SUM('一般＆退職・基礎:一般＆退職・介護'!E53)</f>
        <v>47303654</v>
      </c>
      <c r="F53" s="82">
        <f>SUM('一般＆退職・基礎:一般＆退職・介護'!F53)</f>
        <v>3981466</v>
      </c>
      <c r="G53" s="82">
        <f>SUM('一般＆退職・基礎:一般＆退職・介護'!G53)</f>
        <v>21239559</v>
      </c>
      <c r="H53" s="82">
        <f>SUM('一般＆退職・基礎:一般＆退職・介護'!H53)</f>
        <v>10246695</v>
      </c>
      <c r="I53" s="82">
        <f>SUM('一般＆退職・基礎:一般＆退職・介護'!I53)</f>
        <v>82771374</v>
      </c>
      <c r="J53" s="82">
        <f>SUM(I53*1000/C53)</f>
        <v>67149.3470144713</v>
      </c>
      <c r="K53" s="82">
        <f>SUM(I53*1000/D53)</f>
        <v>38749.11941665215</v>
      </c>
    </row>
    <row r="54" ht="17.25" customHeight="1"/>
  </sheetData>
  <sheetProtection/>
  <mergeCells count="12">
    <mergeCell ref="J3:J6"/>
    <mergeCell ref="K3:K6"/>
    <mergeCell ref="F4:F6"/>
    <mergeCell ref="G4:G6"/>
    <mergeCell ref="H4:H6"/>
    <mergeCell ref="A3:A6"/>
    <mergeCell ref="C3:D3"/>
    <mergeCell ref="E3:H3"/>
    <mergeCell ref="C4:C6"/>
    <mergeCell ref="D4:D6"/>
    <mergeCell ref="E4:E6"/>
    <mergeCell ref="B3:B6"/>
  </mergeCells>
  <printOptions horizontalCentered="1"/>
  <pageMargins left="0.5905511811023623" right="0.5905511811023623" top="0.7874015748031497" bottom="0.5905511811023623" header="0.5118110236220472" footer="0.5118110236220472"/>
  <pageSetup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寺田将幸</dc:creator>
  <cp:keywords/>
  <dc:description/>
  <cp:lastModifiedBy>H23030059</cp:lastModifiedBy>
  <cp:lastPrinted>2011-09-08T02:13:34Z</cp:lastPrinted>
  <dcterms:created xsi:type="dcterms:W3CDTF">2003-03-10T00:04:38Z</dcterms:created>
  <dcterms:modified xsi:type="dcterms:W3CDTF">2014-05-13T08:18:32Z</dcterms:modified>
  <cp:category/>
  <cp:version/>
  <cp:contentType/>
  <cp:contentStatus/>
</cp:coreProperties>
</file>