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710" tabRatio="713" activeTab="0"/>
  </bookViews>
  <sheets>
    <sheet name="一般＆退職・基礎" sheetId="1" r:id="rId1"/>
    <sheet name="一般＆退職・後期" sheetId="2" r:id="rId2"/>
    <sheet name="一般＆退職・介護" sheetId="3" r:id="rId3"/>
    <sheet name="合計・基礎+介護" sheetId="4" r:id="rId4"/>
  </sheets>
  <definedNames>
    <definedName name="_xlnm.Print_Area" localSheetId="2">'一般＆退職・介護'!$A$1:$K$53</definedName>
    <definedName name="_xlnm.Print_Area" localSheetId="0">'一般＆退職・基礎'!$A$1:$K$53</definedName>
    <definedName name="_xlnm.Print_Area" localSheetId="1">'一般＆退職・後期'!$A$1:$K$53</definedName>
    <definedName name="_xlnm.Print_Area" localSheetId="3">'合計・基礎+介護'!$A$1:$K$53</definedName>
  </definedNames>
  <calcPr fullCalcOnLoad="1" refMode="R1C1"/>
</workbook>
</file>

<file path=xl/sharedStrings.xml><?xml version="1.0" encoding="utf-8"?>
<sst xmlns="http://schemas.openxmlformats.org/spreadsheetml/2006/main" count="249" uniqueCount="68">
  <si>
    <t>平等割額　（千円）</t>
  </si>
  <si>
    <t>（町 村 計）</t>
  </si>
  <si>
    <t>（1）基礎課税額に係る分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</si>
  <si>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</si>
  <si>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</si>
  <si>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</si>
  <si>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</si>
  <si>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</si>
  <si>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</si>
  <si>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</si>
  <si>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</si>
  <si>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</si>
  <si>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</si>
  <si>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</si>
  <si>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</si>
  <si>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</si>
  <si>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</si>
  <si>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</si>
  <si>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</si>
  <si>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</si>
  <si>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</si>
  <si>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</si>
  <si>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</si>
  <si>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</si>
  <si>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</si>
  <si>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</si>
  <si>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</si>
  <si>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</si>
  <si>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</si>
  <si>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</si>
  <si>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</si>
  <si>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</si>
  <si>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</si>
  <si>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</si>
  <si>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</si>
  <si>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</si>
  <si>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</si>
  <si>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</si>
  <si>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</si>
  <si>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</si>
  <si>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</si>
  <si>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</si>
  <si>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</si>
  <si>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</si>
  <si>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</si>
  <si>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</si>
  <si>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</si>
  <si>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（市 計）</t>
  </si>
  <si>
    <t>番号</t>
  </si>
  <si>
    <t>市町村名</t>
  </si>
  <si>
    <t>国民健康保険</t>
  </si>
  <si>
    <t>国　民　健　康　保　険　税</t>
  </si>
  <si>
    <t>１世帯当たりの保険税の額（円）</t>
  </si>
  <si>
    <t>被保険者１人当たりの保険税額（円）</t>
  </si>
  <si>
    <t>世　帯　数　　　　　　　　（世帯）</t>
  </si>
  <si>
    <t>被保険者数（人）</t>
  </si>
  <si>
    <t>所得割額　（千円）</t>
  </si>
  <si>
    <t>資産割額　（千円）</t>
  </si>
  <si>
    <t>均等割額　（千円）</t>
  </si>
  <si>
    <t>総　　額</t>
  </si>
  <si>
    <t>（千円）</t>
  </si>
  <si>
    <t>（市町村計）</t>
  </si>
  <si>
    <t>（2）後期高齢者支援金等課税額に係る分</t>
  </si>
  <si>
    <t>（3）介護納付金課税額に係る分</t>
  </si>
  <si>
    <t>（4）合計（基礎＋後期高齢者支援金等分＋介護分）</t>
  </si>
  <si>
    <t>延べ
被保険者数
（人）</t>
  </si>
  <si>
    <t>延べ
世帯数
（世帯）</t>
  </si>
  <si>
    <t>第６表　平成２５年度国民健康保険税（料）に関する調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</si>
</sst>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7"/>
      <name val="ＭＳ Ｐゴシック"/>
      <family val="3"/>
    </font>
    <font>
      <sz val="16"/>
      <name val="ＭＳ 明朝"/>
      <family val="1"/>
    </font>
    <font>
      <sz val="16"/>
      <name val="ＭＳ Ｐゴシック"/>
      <family val="3"/>
    </font>
    <font>
      <b/>
      <sz val="17"/>
      <name val="ＭＳ Ｐゴシック"/>
      <family val="3"/>
    </font>
    <font>
      <b/>
      <sz val="1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6" fontId="0" fillId="0" borderId="0" xfId="0" applyNumberFormat="1" applyAlignment="1">
      <alignment vertical="center"/>
    </xf>
    <xf numFmtId="177" fontId="3" fillId="0" borderId="0" xfId="0" applyNumberFormat="1" applyFont="1" applyAlignment="1">
      <alignment vertical="center"/>
    </xf>
    <xf numFmtId="0" fontId="0" fillId="0" borderId="0" xfId="60">
      <alignment vertical="center"/>
      <protection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4" fillId="0" borderId="0" xfId="0" applyNumberFormat="1" applyFont="1" applyAlignment="1">
      <alignment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7" fillId="0" borderId="10" xfId="0" applyNumberFormat="1" applyFont="1" applyBorder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 horizontal="center" shrinkToFit="1"/>
    </xf>
    <xf numFmtId="176" fontId="7" fillId="0" borderId="12" xfId="0" applyNumberFormat="1" applyFont="1" applyBorder="1" applyAlignment="1">
      <alignment horizontal="center" shrinkToFit="1"/>
    </xf>
    <xf numFmtId="0" fontId="7" fillId="0" borderId="13" xfId="0" applyFont="1" applyBorder="1" applyAlignment="1">
      <alignment horizontal="center" shrinkToFit="1"/>
    </xf>
    <xf numFmtId="176" fontId="0" fillId="0" borderId="0" xfId="0" applyNumberFormat="1" applyFill="1" applyAlignment="1">
      <alignment/>
    </xf>
    <xf numFmtId="176" fontId="0" fillId="0" borderId="0" xfId="0" applyNumberFormat="1" applyFont="1" applyAlignment="1">
      <alignment horizontal="center" vertical="center" shrinkToFit="1"/>
    </xf>
    <xf numFmtId="176" fontId="0" fillId="0" borderId="0" xfId="0" applyNumberFormat="1" applyFont="1" applyAlignment="1">
      <alignment horizontal="center" vertical="center" shrinkToFit="1"/>
    </xf>
    <xf numFmtId="0" fontId="7" fillId="0" borderId="14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176" fontId="0" fillId="0" borderId="0" xfId="0" applyNumberFormat="1" applyAlignment="1">
      <alignment horizontal="center" shrinkToFit="1"/>
    </xf>
    <xf numFmtId="176" fontId="7" fillId="0" borderId="13" xfId="0" applyNumberFormat="1" applyFont="1" applyBorder="1" applyAlignment="1">
      <alignment horizontal="center" shrinkToFit="1"/>
    </xf>
    <xf numFmtId="177" fontId="6" fillId="0" borderId="0" xfId="0" applyNumberFormat="1" applyFont="1" applyAlignment="1">
      <alignment vertical="center"/>
    </xf>
    <xf numFmtId="177" fontId="7" fillId="0" borderId="17" xfId="0" applyNumberFormat="1" applyFont="1" applyBorder="1" applyAlignment="1">
      <alignment/>
    </xf>
    <xf numFmtId="177" fontId="7" fillId="0" borderId="12" xfId="0" applyNumberFormat="1" applyFont="1" applyBorder="1" applyAlignment="1">
      <alignment/>
    </xf>
    <xf numFmtId="177" fontId="7" fillId="0" borderId="18" xfId="0" applyNumberFormat="1" applyFont="1" applyBorder="1" applyAlignment="1">
      <alignment/>
    </xf>
    <xf numFmtId="177" fontId="7" fillId="0" borderId="19" xfId="0" applyNumberFormat="1" applyFont="1" applyBorder="1" applyAlignment="1">
      <alignment/>
    </xf>
    <xf numFmtId="177" fontId="0" fillId="0" borderId="0" xfId="0" applyNumberFormat="1" applyFill="1" applyAlignment="1">
      <alignment/>
    </xf>
    <xf numFmtId="177" fontId="0" fillId="0" borderId="0" xfId="0" applyNumberFormat="1" applyFont="1" applyAlignment="1">
      <alignment horizontal="center" shrinkToFit="1"/>
    </xf>
    <xf numFmtId="177" fontId="4" fillId="0" borderId="0" xfId="0" applyNumberFormat="1" applyFont="1" applyAlignment="1">
      <alignment horizontal="center" vertical="center" shrinkToFit="1"/>
    </xf>
    <xf numFmtId="177" fontId="0" fillId="0" borderId="0" xfId="0" applyNumberFormat="1" applyAlignment="1">
      <alignment horizontal="center" shrinkToFit="1"/>
    </xf>
    <xf numFmtId="176" fontId="0" fillId="0" borderId="0" xfId="0" applyNumberFormat="1" applyFont="1" applyAlignment="1">
      <alignment horizontal="center" shrinkToFit="1"/>
    </xf>
    <xf numFmtId="177" fontId="7" fillId="33" borderId="20" xfId="0" applyNumberFormat="1" applyFont="1" applyFill="1" applyBorder="1" applyAlignment="1">
      <alignment/>
    </xf>
    <xf numFmtId="0" fontId="7" fillId="33" borderId="21" xfId="0" applyFont="1" applyFill="1" applyBorder="1" applyAlignment="1">
      <alignment horizontal="center" shrinkToFit="1"/>
    </xf>
    <xf numFmtId="176" fontId="7" fillId="33" borderId="21" xfId="0" applyNumberFormat="1" applyFont="1" applyFill="1" applyBorder="1" applyAlignment="1">
      <alignment horizontal="center" shrinkToFit="1"/>
    </xf>
    <xf numFmtId="177" fontId="7" fillId="33" borderId="22" xfId="0" applyNumberFormat="1" applyFont="1" applyFill="1" applyBorder="1" applyAlignment="1">
      <alignment/>
    </xf>
    <xf numFmtId="176" fontId="7" fillId="33" borderId="23" xfId="0" applyNumberFormat="1" applyFont="1" applyFill="1" applyBorder="1" applyAlignment="1">
      <alignment horizontal="center" shrinkToFit="1"/>
    </xf>
    <xf numFmtId="177" fontId="7" fillId="33" borderId="17" xfId="0" applyNumberFormat="1" applyFont="1" applyFill="1" applyBorder="1" applyAlignment="1">
      <alignment/>
    </xf>
    <xf numFmtId="0" fontId="7" fillId="33" borderId="14" xfId="0" applyFont="1" applyFill="1" applyBorder="1" applyAlignment="1">
      <alignment horizontal="center" shrinkToFit="1"/>
    </xf>
    <xf numFmtId="177" fontId="7" fillId="33" borderId="12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 shrinkToFit="1"/>
    </xf>
    <xf numFmtId="0" fontId="7" fillId="33" borderId="12" xfId="0" applyFont="1" applyFill="1" applyBorder="1" applyAlignment="1">
      <alignment horizontal="center" shrinkToFit="1"/>
    </xf>
    <xf numFmtId="177" fontId="7" fillId="33" borderId="13" xfId="0" applyNumberFormat="1" applyFont="1" applyFill="1" applyBorder="1" applyAlignment="1">
      <alignment horizontal="center" shrinkToFit="1"/>
    </xf>
    <xf numFmtId="177" fontId="7" fillId="33" borderId="18" xfId="0" applyNumberFormat="1" applyFont="1" applyFill="1" applyBorder="1" applyAlignment="1">
      <alignment/>
    </xf>
    <xf numFmtId="0" fontId="7" fillId="33" borderId="15" xfId="0" applyFont="1" applyFill="1" applyBorder="1" applyAlignment="1">
      <alignment horizontal="center" shrinkToFit="1"/>
    </xf>
    <xf numFmtId="177" fontId="7" fillId="33" borderId="19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 shrinkToFit="1"/>
    </xf>
    <xf numFmtId="177" fontId="7" fillId="33" borderId="21" xfId="0" applyNumberFormat="1" applyFont="1" applyFill="1" applyBorder="1" applyAlignment="1">
      <alignment horizontal="center" shrinkToFit="1"/>
    </xf>
    <xf numFmtId="177" fontId="7" fillId="33" borderId="23" xfId="0" applyNumberFormat="1" applyFont="1" applyFill="1" applyBorder="1" applyAlignment="1">
      <alignment horizontal="center" shrinkToFit="1"/>
    </xf>
    <xf numFmtId="178" fontId="7" fillId="0" borderId="17" xfId="48" applyNumberFormat="1" applyFont="1" applyBorder="1" applyAlignment="1">
      <alignment vertical="center"/>
    </xf>
    <xf numFmtId="178" fontId="7" fillId="0" borderId="12" xfId="48" applyNumberFormat="1" applyFont="1" applyBorder="1" applyAlignment="1">
      <alignment vertical="center"/>
    </xf>
    <xf numFmtId="178" fontId="7" fillId="0" borderId="13" xfId="48" applyNumberFormat="1" applyFont="1" applyBorder="1" applyAlignment="1">
      <alignment vertical="center"/>
    </xf>
    <xf numFmtId="178" fontId="7" fillId="0" borderId="18" xfId="48" applyNumberFormat="1" applyFont="1" applyBorder="1" applyAlignment="1">
      <alignment vertical="center"/>
    </xf>
    <xf numFmtId="178" fontId="7" fillId="0" borderId="19" xfId="48" applyNumberFormat="1" applyFont="1" applyBorder="1" applyAlignment="1">
      <alignment vertical="center"/>
    </xf>
    <xf numFmtId="178" fontId="7" fillId="0" borderId="17" xfId="0" applyNumberFormat="1" applyFont="1" applyBorder="1" applyAlignment="1">
      <alignment vertical="center"/>
    </xf>
    <xf numFmtId="178" fontId="7" fillId="33" borderId="17" xfId="0" applyNumberFormat="1" applyFont="1" applyFill="1" applyBorder="1" applyAlignment="1">
      <alignment horizontal="right" vertical="center"/>
    </xf>
    <xf numFmtId="178" fontId="7" fillId="33" borderId="17" xfId="0" applyNumberFormat="1" applyFont="1" applyFill="1" applyBorder="1" applyAlignment="1">
      <alignment vertical="center"/>
    </xf>
    <xf numFmtId="178" fontId="7" fillId="0" borderId="12" xfId="0" applyNumberFormat="1" applyFont="1" applyBorder="1" applyAlignment="1">
      <alignment vertical="center"/>
    </xf>
    <xf numFmtId="178" fontId="7" fillId="33" borderId="12" xfId="0" applyNumberFormat="1" applyFont="1" applyFill="1" applyBorder="1" applyAlignment="1">
      <alignment horizontal="right" vertical="center"/>
    </xf>
    <xf numFmtId="178" fontId="7" fillId="33" borderId="12" xfId="0" applyNumberFormat="1" applyFont="1" applyFill="1" applyBorder="1" applyAlignment="1">
      <alignment vertical="center"/>
    </xf>
    <xf numFmtId="178" fontId="7" fillId="0" borderId="18" xfId="0" applyNumberFormat="1" applyFont="1" applyBorder="1" applyAlignment="1">
      <alignment vertical="center"/>
    </xf>
    <xf numFmtId="178" fontId="7" fillId="33" borderId="24" xfId="0" applyNumberFormat="1" applyFont="1" applyFill="1" applyBorder="1" applyAlignment="1">
      <alignment horizontal="right" vertical="center"/>
    </xf>
    <xf numFmtId="178" fontId="7" fillId="33" borderId="18" xfId="0" applyNumberFormat="1" applyFont="1" applyFill="1" applyBorder="1" applyAlignment="1">
      <alignment vertical="center"/>
    </xf>
    <xf numFmtId="178" fontId="7" fillId="33" borderId="25" xfId="0" applyNumberFormat="1" applyFont="1" applyFill="1" applyBorder="1" applyAlignment="1">
      <alignment vertical="center"/>
    </xf>
    <xf numFmtId="178" fontId="7" fillId="0" borderId="19" xfId="0" applyNumberFormat="1" applyFont="1" applyBorder="1" applyAlignment="1">
      <alignment vertical="center"/>
    </xf>
    <xf numFmtId="178" fontId="7" fillId="33" borderId="19" xfId="0" applyNumberFormat="1" applyFont="1" applyFill="1" applyBorder="1" applyAlignment="1">
      <alignment vertical="center"/>
    </xf>
    <xf numFmtId="178" fontId="7" fillId="33" borderId="26" xfId="0" applyNumberFormat="1" applyFont="1" applyFill="1" applyBorder="1" applyAlignment="1">
      <alignment vertical="center"/>
    </xf>
    <xf numFmtId="178" fontId="7" fillId="33" borderId="24" xfId="0" applyNumberFormat="1" applyFont="1" applyFill="1" applyBorder="1" applyAlignment="1">
      <alignment vertical="center"/>
    </xf>
    <xf numFmtId="178" fontId="7" fillId="0" borderId="12" xfId="0" applyNumberFormat="1" applyFont="1" applyBorder="1" applyAlignment="1">
      <alignment horizontal="right" vertical="center"/>
    </xf>
    <xf numFmtId="177" fontId="7" fillId="33" borderId="17" xfId="0" applyNumberFormat="1" applyFont="1" applyFill="1" applyBorder="1" applyAlignment="1">
      <alignment vertical="center"/>
    </xf>
    <xf numFmtId="177" fontId="7" fillId="33" borderId="12" xfId="0" applyNumberFormat="1" applyFont="1" applyFill="1" applyBorder="1" applyAlignment="1">
      <alignment vertical="center"/>
    </xf>
    <xf numFmtId="177" fontId="7" fillId="33" borderId="18" xfId="0" applyNumberFormat="1" applyFont="1" applyFill="1" applyBorder="1" applyAlignment="1">
      <alignment vertical="center"/>
    </xf>
    <xf numFmtId="177" fontId="7" fillId="33" borderId="25" xfId="0" applyNumberFormat="1" applyFont="1" applyFill="1" applyBorder="1" applyAlignment="1">
      <alignment vertical="center"/>
    </xf>
    <xf numFmtId="177" fontId="7" fillId="33" borderId="19" xfId="0" applyNumberFormat="1" applyFont="1" applyFill="1" applyBorder="1" applyAlignment="1">
      <alignment vertical="center"/>
    </xf>
    <xf numFmtId="177" fontId="7" fillId="33" borderId="24" xfId="0" applyNumberFormat="1" applyFont="1" applyFill="1" applyBorder="1" applyAlignment="1">
      <alignment vertical="center"/>
    </xf>
    <xf numFmtId="177" fontId="7" fillId="33" borderId="26" xfId="0" applyNumberFormat="1" applyFont="1" applyFill="1" applyBorder="1" applyAlignment="1">
      <alignment vertical="center"/>
    </xf>
    <xf numFmtId="176" fontId="7" fillId="0" borderId="27" xfId="0" applyNumberFormat="1" applyFont="1" applyBorder="1" applyAlignment="1">
      <alignment horizontal="center" vertical="center" wrapText="1"/>
    </xf>
    <xf numFmtId="176" fontId="7" fillId="0" borderId="28" xfId="0" applyNumberFormat="1" applyFont="1" applyBorder="1" applyAlignment="1">
      <alignment horizontal="center" vertical="center" wrapText="1"/>
    </xf>
    <xf numFmtId="176" fontId="7" fillId="0" borderId="26" xfId="0" applyNumberFormat="1" applyFont="1" applyBorder="1" applyAlignment="1">
      <alignment horizontal="center" vertical="center" wrapText="1"/>
    </xf>
    <xf numFmtId="176" fontId="7" fillId="0" borderId="20" xfId="0" applyNumberFormat="1" applyFont="1" applyBorder="1" applyAlignment="1">
      <alignment horizontal="center"/>
    </xf>
    <xf numFmtId="176" fontId="7" fillId="0" borderId="29" xfId="0" applyNumberFormat="1" applyFont="1" applyBorder="1" applyAlignment="1">
      <alignment horizontal="center"/>
    </xf>
    <xf numFmtId="176" fontId="7" fillId="0" borderId="27" xfId="0" applyNumberFormat="1" applyFont="1" applyBorder="1" applyAlignment="1">
      <alignment horizontal="center" vertical="center" textRotation="255"/>
    </xf>
    <xf numFmtId="176" fontId="7" fillId="0" borderId="28" xfId="0" applyNumberFormat="1" applyFont="1" applyBorder="1" applyAlignment="1">
      <alignment horizontal="center" vertical="center" textRotation="255"/>
    </xf>
    <xf numFmtId="176" fontId="7" fillId="0" borderId="26" xfId="0" applyNumberFormat="1" applyFont="1" applyBorder="1" applyAlignment="1">
      <alignment horizontal="center" vertical="center" textRotation="255"/>
    </xf>
    <xf numFmtId="176" fontId="7" fillId="0" borderId="21" xfId="0" applyNumberFormat="1" applyFont="1" applyBorder="1" applyAlignment="1">
      <alignment horizontal="center"/>
    </xf>
    <xf numFmtId="176" fontId="7" fillId="0" borderId="30" xfId="0" applyNumberFormat="1" applyFont="1" applyBorder="1" applyAlignment="1">
      <alignment horizontal="center" vertical="center" wrapText="1"/>
    </xf>
    <xf numFmtId="176" fontId="7" fillId="0" borderId="31" xfId="0" applyNumberFormat="1" applyFont="1" applyBorder="1" applyAlignment="1">
      <alignment horizontal="center" vertical="center" wrapText="1"/>
    </xf>
    <xf numFmtId="176" fontId="7" fillId="0" borderId="22" xfId="0" applyNumberFormat="1" applyFont="1" applyBorder="1" applyAlignment="1">
      <alignment horizontal="center" vertical="center" wrapText="1"/>
    </xf>
    <xf numFmtId="176" fontId="7" fillId="0" borderId="25" xfId="0" applyNumberFormat="1" applyFont="1" applyBorder="1" applyAlignment="1">
      <alignment horizontal="center" vertical="center" wrapText="1"/>
    </xf>
    <xf numFmtId="176" fontId="7" fillId="0" borderId="27" xfId="0" applyNumberFormat="1" applyFont="1" applyBorder="1" applyAlignment="1">
      <alignment horizontal="center" vertical="center" shrinkToFit="1"/>
    </xf>
    <xf numFmtId="176" fontId="7" fillId="0" borderId="28" xfId="0" applyNumberFormat="1" applyFont="1" applyBorder="1" applyAlignment="1">
      <alignment horizontal="center" vertical="center" shrinkToFit="1"/>
    </xf>
    <xf numFmtId="176" fontId="7" fillId="0" borderId="26" xfId="0" applyNumberFormat="1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一般＆退職・基礎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showGridLines="0" tabSelected="1" view="pageBreakPreview" zoomScale="75" zoomScaleSheetLayoutView="75" zoomScalePageLayoutView="0" workbookViewId="0" topLeftCell="A1">
      <pane xSplit="2" ySplit="6" topLeftCell="C43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4.625" style="1" customWidth="1"/>
    <col min="2" max="2" width="11.625" style="27" customWidth="1"/>
    <col min="3" max="11" width="12.625" style="1" customWidth="1"/>
    <col min="12" max="16384" width="9.00390625" style="1" customWidth="1"/>
  </cols>
  <sheetData>
    <row r="1" spans="1:11" s="3" customFormat="1" ht="24" customHeight="1">
      <c r="A1" s="13" t="s">
        <v>67</v>
      </c>
      <c r="B1" s="22"/>
      <c r="C1" s="11"/>
      <c r="D1" s="11"/>
      <c r="E1" s="11"/>
      <c r="F1" s="11"/>
      <c r="G1" s="11"/>
      <c r="H1" s="11"/>
      <c r="I1" s="11"/>
      <c r="J1" s="11"/>
      <c r="K1" s="11"/>
    </row>
    <row r="2" spans="1:11" s="3" customFormat="1" ht="24" customHeight="1">
      <c r="A2" s="14" t="s">
        <v>2</v>
      </c>
      <c r="B2" s="23"/>
      <c r="C2" s="12"/>
      <c r="D2" s="12"/>
      <c r="E2" s="12"/>
      <c r="F2" s="12"/>
      <c r="G2" s="12"/>
      <c r="H2" s="12"/>
      <c r="I2" s="12"/>
      <c r="J2" s="12"/>
      <c r="K2" s="12"/>
    </row>
    <row r="3" spans="1:11" ht="17.25" customHeight="1">
      <c r="A3" s="88" t="s">
        <v>48</v>
      </c>
      <c r="B3" s="96" t="s">
        <v>49</v>
      </c>
      <c r="C3" s="86" t="s">
        <v>50</v>
      </c>
      <c r="D3" s="91"/>
      <c r="E3" s="86" t="s">
        <v>51</v>
      </c>
      <c r="F3" s="87"/>
      <c r="G3" s="87"/>
      <c r="H3" s="87"/>
      <c r="I3" s="15"/>
      <c r="J3" s="83" t="s">
        <v>52</v>
      </c>
      <c r="K3" s="83" t="s">
        <v>53</v>
      </c>
    </row>
    <row r="4" spans="1:11" ht="17.25" customHeight="1">
      <c r="A4" s="89"/>
      <c r="B4" s="97"/>
      <c r="C4" s="92" t="s">
        <v>54</v>
      </c>
      <c r="D4" s="95" t="s">
        <v>55</v>
      </c>
      <c r="E4" s="83" t="s">
        <v>56</v>
      </c>
      <c r="F4" s="83" t="s">
        <v>57</v>
      </c>
      <c r="G4" s="83" t="s">
        <v>58</v>
      </c>
      <c r="H4" s="83" t="s">
        <v>0</v>
      </c>
      <c r="I4" s="16" t="s">
        <v>59</v>
      </c>
      <c r="J4" s="84"/>
      <c r="K4" s="84"/>
    </row>
    <row r="5" spans="1:11" ht="17.25" customHeight="1">
      <c r="A5" s="89"/>
      <c r="B5" s="97"/>
      <c r="C5" s="93"/>
      <c r="D5" s="95"/>
      <c r="E5" s="84"/>
      <c r="F5" s="84"/>
      <c r="G5" s="84"/>
      <c r="H5" s="84"/>
      <c r="I5" s="16" t="s">
        <v>60</v>
      </c>
      <c r="J5" s="84"/>
      <c r="K5" s="84"/>
    </row>
    <row r="6" spans="1:11" ht="17.25" customHeight="1">
      <c r="A6" s="90"/>
      <c r="B6" s="98"/>
      <c r="C6" s="94"/>
      <c r="D6" s="95"/>
      <c r="E6" s="85"/>
      <c r="F6" s="85"/>
      <c r="G6" s="85"/>
      <c r="H6" s="85"/>
      <c r="I6" s="17"/>
      <c r="J6" s="85"/>
      <c r="K6" s="85"/>
    </row>
    <row r="7" spans="1:11" ht="21.75" customHeight="1">
      <c r="A7" s="30">
        <v>1</v>
      </c>
      <c r="B7" s="24" t="s">
        <v>3</v>
      </c>
      <c r="C7" s="56">
        <v>43165</v>
      </c>
      <c r="D7" s="56">
        <v>74715</v>
      </c>
      <c r="E7" s="61">
        <v>3014312</v>
      </c>
      <c r="F7" s="61">
        <v>0</v>
      </c>
      <c r="G7" s="61">
        <v>1357223</v>
      </c>
      <c r="H7" s="61">
        <v>825426</v>
      </c>
      <c r="I7" s="62">
        <f>SUM(E7:H7)</f>
        <v>5196961</v>
      </c>
      <c r="J7" s="63">
        <f>SUM(I7*1000/C7)</f>
        <v>120397.56747364764</v>
      </c>
      <c r="K7" s="63">
        <f>SUM(I7*1000/D7)</f>
        <v>69557.1304289634</v>
      </c>
    </row>
    <row r="8" spans="1:11" ht="21.75" customHeight="1">
      <c r="A8" s="31">
        <v>2</v>
      </c>
      <c r="B8" s="20" t="s">
        <v>4</v>
      </c>
      <c r="C8" s="57">
        <v>25907</v>
      </c>
      <c r="D8" s="57">
        <v>42003</v>
      </c>
      <c r="E8" s="64">
        <v>1569917</v>
      </c>
      <c r="F8" s="64">
        <v>0</v>
      </c>
      <c r="G8" s="64">
        <v>565863</v>
      </c>
      <c r="H8" s="64">
        <v>560572</v>
      </c>
      <c r="I8" s="65">
        <f aca="true" t="shared" si="0" ref="I8:I51">SUM(E8:H8)</f>
        <v>2696352</v>
      </c>
      <c r="J8" s="66">
        <f aca="true" t="shared" si="1" ref="J8:J51">SUM(I8*1000/C8)</f>
        <v>104078.12560311885</v>
      </c>
      <c r="K8" s="66">
        <f aca="true" t="shared" si="2" ref="K8:K51">SUM(I8*1000/D8)</f>
        <v>64194.27183772588</v>
      </c>
    </row>
    <row r="9" spans="1:11" ht="21.75" customHeight="1">
      <c r="A9" s="31">
        <v>3</v>
      </c>
      <c r="B9" s="20" t="s">
        <v>5</v>
      </c>
      <c r="C9" s="57">
        <v>24353</v>
      </c>
      <c r="D9" s="57">
        <v>42827</v>
      </c>
      <c r="E9" s="64">
        <v>1627305</v>
      </c>
      <c r="F9" s="64">
        <v>114904</v>
      </c>
      <c r="G9" s="64">
        <v>576675</v>
      </c>
      <c r="H9" s="64">
        <v>341943</v>
      </c>
      <c r="I9" s="65">
        <f t="shared" si="0"/>
        <v>2660827</v>
      </c>
      <c r="J9" s="66">
        <f t="shared" si="1"/>
        <v>109260.74816244406</v>
      </c>
      <c r="K9" s="66">
        <f t="shared" si="2"/>
        <v>62129.66119504051</v>
      </c>
    </row>
    <row r="10" spans="1:11" ht="21.75" customHeight="1">
      <c r="A10" s="31">
        <v>4</v>
      </c>
      <c r="B10" s="20" t="s">
        <v>6</v>
      </c>
      <c r="C10" s="57">
        <v>25009</v>
      </c>
      <c r="D10" s="57">
        <v>46381</v>
      </c>
      <c r="E10" s="64">
        <v>1916547</v>
      </c>
      <c r="F10" s="64">
        <v>0</v>
      </c>
      <c r="G10" s="64">
        <v>588266</v>
      </c>
      <c r="H10" s="64">
        <v>305514</v>
      </c>
      <c r="I10" s="65">
        <f t="shared" si="0"/>
        <v>2810327</v>
      </c>
      <c r="J10" s="66">
        <f t="shared" si="1"/>
        <v>112372.6258546923</v>
      </c>
      <c r="K10" s="66">
        <f t="shared" si="2"/>
        <v>60592.203704102976</v>
      </c>
    </row>
    <row r="11" spans="1:11" ht="21.75" customHeight="1">
      <c r="A11" s="31">
        <v>5</v>
      </c>
      <c r="B11" s="20" t="s">
        <v>7</v>
      </c>
      <c r="C11" s="57">
        <v>13055</v>
      </c>
      <c r="D11" s="57">
        <v>23914</v>
      </c>
      <c r="E11" s="64">
        <v>877429</v>
      </c>
      <c r="F11" s="64">
        <v>142617</v>
      </c>
      <c r="G11" s="64">
        <v>400752</v>
      </c>
      <c r="H11" s="64">
        <v>192774</v>
      </c>
      <c r="I11" s="65">
        <f t="shared" si="0"/>
        <v>1613572</v>
      </c>
      <c r="J11" s="66">
        <f t="shared" si="1"/>
        <v>123598.00842589047</v>
      </c>
      <c r="K11" s="66">
        <f t="shared" si="2"/>
        <v>67473.94831479467</v>
      </c>
    </row>
    <row r="12" spans="1:11" ht="21.75" customHeight="1">
      <c r="A12" s="31">
        <v>6</v>
      </c>
      <c r="B12" s="20" t="s">
        <v>8</v>
      </c>
      <c r="C12" s="57">
        <v>8946</v>
      </c>
      <c r="D12" s="57">
        <v>17361</v>
      </c>
      <c r="E12" s="64">
        <v>695851</v>
      </c>
      <c r="F12" s="64">
        <v>136551</v>
      </c>
      <c r="G12" s="64">
        <v>242329</v>
      </c>
      <c r="H12" s="64">
        <v>128647</v>
      </c>
      <c r="I12" s="65">
        <f t="shared" si="0"/>
        <v>1203378</v>
      </c>
      <c r="J12" s="66">
        <f t="shared" si="1"/>
        <v>134515.7612340711</v>
      </c>
      <c r="K12" s="66">
        <f t="shared" si="2"/>
        <v>69315.01641610506</v>
      </c>
    </row>
    <row r="13" spans="1:11" ht="21.75" customHeight="1">
      <c r="A13" s="31">
        <v>7</v>
      </c>
      <c r="B13" s="20" t="s">
        <v>32</v>
      </c>
      <c r="C13" s="57">
        <v>12486</v>
      </c>
      <c r="D13" s="57">
        <v>22143</v>
      </c>
      <c r="E13" s="64">
        <v>780939</v>
      </c>
      <c r="F13" s="64">
        <v>93369</v>
      </c>
      <c r="G13" s="64">
        <v>358021</v>
      </c>
      <c r="H13" s="64">
        <v>189549</v>
      </c>
      <c r="I13" s="65">
        <f t="shared" si="0"/>
        <v>1421878</v>
      </c>
      <c r="J13" s="66">
        <f t="shared" si="1"/>
        <v>113877.78311709114</v>
      </c>
      <c r="K13" s="66">
        <f t="shared" si="2"/>
        <v>64213.43088109109</v>
      </c>
    </row>
    <row r="14" spans="1:11" ht="21.75" customHeight="1">
      <c r="A14" s="31">
        <v>8</v>
      </c>
      <c r="B14" s="20" t="s">
        <v>9</v>
      </c>
      <c r="C14" s="57">
        <v>7676</v>
      </c>
      <c r="D14" s="57">
        <v>15090</v>
      </c>
      <c r="E14" s="64">
        <v>650178</v>
      </c>
      <c r="F14" s="64">
        <v>132615</v>
      </c>
      <c r="G14" s="64">
        <v>230036</v>
      </c>
      <c r="H14" s="64">
        <v>115225</v>
      </c>
      <c r="I14" s="65">
        <f t="shared" si="0"/>
        <v>1128054</v>
      </c>
      <c r="J14" s="66">
        <f t="shared" si="1"/>
        <v>146958.57217300677</v>
      </c>
      <c r="K14" s="66">
        <f t="shared" si="2"/>
        <v>74755.06958250498</v>
      </c>
    </row>
    <row r="15" spans="1:11" ht="21.75" customHeight="1">
      <c r="A15" s="31">
        <v>9</v>
      </c>
      <c r="B15" s="20" t="s">
        <v>33</v>
      </c>
      <c r="C15" s="57">
        <v>10794</v>
      </c>
      <c r="D15" s="57">
        <v>21096</v>
      </c>
      <c r="E15" s="64">
        <v>891016</v>
      </c>
      <c r="F15" s="64">
        <v>165576</v>
      </c>
      <c r="G15" s="64">
        <v>303880</v>
      </c>
      <c r="H15" s="64">
        <v>165802</v>
      </c>
      <c r="I15" s="65">
        <f t="shared" si="0"/>
        <v>1526274</v>
      </c>
      <c r="J15" s="66">
        <f t="shared" si="1"/>
        <v>141400.22234574764</v>
      </c>
      <c r="K15" s="66">
        <f t="shared" si="2"/>
        <v>72348.97610921501</v>
      </c>
    </row>
    <row r="16" spans="1:11" ht="21.75" customHeight="1">
      <c r="A16" s="31">
        <v>10</v>
      </c>
      <c r="B16" s="20" t="s">
        <v>10</v>
      </c>
      <c r="C16" s="57">
        <v>8449</v>
      </c>
      <c r="D16" s="57">
        <v>14742</v>
      </c>
      <c r="E16" s="64">
        <v>501500</v>
      </c>
      <c r="F16" s="64">
        <v>95250</v>
      </c>
      <c r="G16" s="64">
        <v>156505</v>
      </c>
      <c r="H16" s="64">
        <v>115915</v>
      </c>
      <c r="I16" s="65">
        <f t="shared" si="0"/>
        <v>869170</v>
      </c>
      <c r="J16" s="66">
        <f t="shared" si="1"/>
        <v>102872.5292934075</v>
      </c>
      <c r="K16" s="66">
        <f t="shared" si="2"/>
        <v>58958.757292090624</v>
      </c>
    </row>
    <row r="17" spans="1:11" ht="21.75" customHeight="1">
      <c r="A17" s="31">
        <v>11</v>
      </c>
      <c r="B17" s="20" t="s">
        <v>11</v>
      </c>
      <c r="C17" s="57">
        <v>4844</v>
      </c>
      <c r="D17" s="57">
        <v>8245</v>
      </c>
      <c r="E17" s="64">
        <v>263800</v>
      </c>
      <c r="F17" s="64">
        <v>59648</v>
      </c>
      <c r="G17" s="64">
        <v>137478</v>
      </c>
      <c r="H17" s="64">
        <v>62150</v>
      </c>
      <c r="I17" s="65">
        <f t="shared" si="0"/>
        <v>523076</v>
      </c>
      <c r="J17" s="66">
        <f t="shared" si="1"/>
        <v>107984.31048720067</v>
      </c>
      <c r="K17" s="66">
        <f t="shared" si="2"/>
        <v>63441.60097028502</v>
      </c>
    </row>
    <row r="18" spans="1:11" ht="21.75" customHeight="1">
      <c r="A18" s="31">
        <v>12</v>
      </c>
      <c r="B18" s="20" t="s">
        <v>12</v>
      </c>
      <c r="C18" s="57">
        <v>7333</v>
      </c>
      <c r="D18" s="57">
        <v>12365</v>
      </c>
      <c r="E18" s="64">
        <v>421376</v>
      </c>
      <c r="F18" s="64">
        <v>82908</v>
      </c>
      <c r="G18" s="64">
        <v>188068</v>
      </c>
      <c r="H18" s="64">
        <v>88028</v>
      </c>
      <c r="I18" s="65">
        <f t="shared" si="0"/>
        <v>780380</v>
      </c>
      <c r="J18" s="66">
        <f t="shared" si="1"/>
        <v>106420.29183144688</v>
      </c>
      <c r="K18" s="66">
        <f t="shared" si="2"/>
        <v>63112.00970481197</v>
      </c>
    </row>
    <row r="19" spans="1:11" ht="21.75" customHeight="1">
      <c r="A19" s="31">
        <v>13</v>
      </c>
      <c r="B19" s="20" t="s">
        <v>13</v>
      </c>
      <c r="C19" s="57">
        <v>13335</v>
      </c>
      <c r="D19" s="57">
        <v>24290</v>
      </c>
      <c r="E19" s="64">
        <v>962956</v>
      </c>
      <c r="F19" s="64">
        <v>0</v>
      </c>
      <c r="G19" s="64">
        <v>479469</v>
      </c>
      <c r="H19" s="64">
        <v>235894</v>
      </c>
      <c r="I19" s="65">
        <f t="shared" si="0"/>
        <v>1678319</v>
      </c>
      <c r="J19" s="66">
        <f t="shared" si="1"/>
        <v>125858.19272590926</v>
      </c>
      <c r="K19" s="66">
        <f t="shared" si="2"/>
        <v>69095.05969534788</v>
      </c>
    </row>
    <row r="20" spans="1:11" ht="21.75" customHeight="1">
      <c r="A20" s="31">
        <v>14</v>
      </c>
      <c r="B20" s="20" t="s">
        <v>14</v>
      </c>
      <c r="C20" s="57">
        <v>19835</v>
      </c>
      <c r="D20" s="57">
        <v>33623</v>
      </c>
      <c r="E20" s="64">
        <v>1496609</v>
      </c>
      <c r="F20" s="64">
        <v>0</v>
      </c>
      <c r="G20" s="64">
        <v>572054</v>
      </c>
      <c r="H20" s="64">
        <v>280846</v>
      </c>
      <c r="I20" s="65">
        <f t="shared" si="0"/>
        <v>2349509</v>
      </c>
      <c r="J20" s="66">
        <f t="shared" si="1"/>
        <v>118452.68464834888</v>
      </c>
      <c r="K20" s="66">
        <f t="shared" si="2"/>
        <v>69878.02991999524</v>
      </c>
    </row>
    <row r="21" spans="1:11" ht="21.75" customHeight="1">
      <c r="A21" s="31">
        <v>15</v>
      </c>
      <c r="B21" s="20" t="s">
        <v>15</v>
      </c>
      <c r="C21" s="57">
        <v>13104</v>
      </c>
      <c r="D21" s="57">
        <v>23181</v>
      </c>
      <c r="E21" s="64">
        <v>1102181</v>
      </c>
      <c r="F21" s="64">
        <v>163227</v>
      </c>
      <c r="G21" s="64">
        <v>360948</v>
      </c>
      <c r="H21" s="64">
        <v>240750</v>
      </c>
      <c r="I21" s="65">
        <f t="shared" si="0"/>
        <v>1867106</v>
      </c>
      <c r="J21" s="66">
        <f t="shared" si="1"/>
        <v>142483.6691086691</v>
      </c>
      <c r="K21" s="66">
        <f t="shared" si="2"/>
        <v>80544.67020404642</v>
      </c>
    </row>
    <row r="22" spans="1:11" ht="21.75" customHeight="1">
      <c r="A22" s="31">
        <v>16</v>
      </c>
      <c r="B22" s="20" t="s">
        <v>16</v>
      </c>
      <c r="C22" s="57">
        <v>29558</v>
      </c>
      <c r="D22" s="57">
        <v>52277</v>
      </c>
      <c r="E22" s="64">
        <v>2278675</v>
      </c>
      <c r="F22" s="64">
        <v>0</v>
      </c>
      <c r="G22" s="64">
        <v>1201097</v>
      </c>
      <c r="H22" s="64">
        <v>549054</v>
      </c>
      <c r="I22" s="65">
        <f t="shared" si="0"/>
        <v>4028826</v>
      </c>
      <c r="J22" s="66">
        <f t="shared" si="1"/>
        <v>136302.3885242574</v>
      </c>
      <c r="K22" s="66">
        <f t="shared" si="2"/>
        <v>77066.89366260497</v>
      </c>
    </row>
    <row r="23" spans="1:11" ht="21.75" customHeight="1">
      <c r="A23" s="31">
        <v>17</v>
      </c>
      <c r="B23" s="20" t="s">
        <v>17</v>
      </c>
      <c r="C23" s="57">
        <v>21814</v>
      </c>
      <c r="D23" s="57">
        <v>38043</v>
      </c>
      <c r="E23" s="64">
        <v>1550910</v>
      </c>
      <c r="F23" s="64">
        <v>0</v>
      </c>
      <c r="G23" s="64">
        <v>548257</v>
      </c>
      <c r="H23" s="64">
        <v>336382</v>
      </c>
      <c r="I23" s="65">
        <f t="shared" si="0"/>
        <v>2435549</v>
      </c>
      <c r="J23" s="66">
        <f t="shared" si="1"/>
        <v>111650.72888970387</v>
      </c>
      <c r="K23" s="66">
        <f t="shared" si="2"/>
        <v>64020.94997765686</v>
      </c>
    </row>
    <row r="24" spans="1:11" ht="21.75" customHeight="1">
      <c r="A24" s="31">
        <v>18</v>
      </c>
      <c r="B24" s="20" t="s">
        <v>18</v>
      </c>
      <c r="C24" s="57">
        <v>13085</v>
      </c>
      <c r="D24" s="57">
        <v>24151</v>
      </c>
      <c r="E24" s="64">
        <v>859723</v>
      </c>
      <c r="F24" s="64">
        <v>149876</v>
      </c>
      <c r="G24" s="64">
        <v>290284</v>
      </c>
      <c r="H24" s="64">
        <v>204832</v>
      </c>
      <c r="I24" s="65">
        <f t="shared" si="0"/>
        <v>1504715</v>
      </c>
      <c r="J24" s="66">
        <f t="shared" si="1"/>
        <v>114995.41459686664</v>
      </c>
      <c r="K24" s="66">
        <f t="shared" si="2"/>
        <v>62304.45944267318</v>
      </c>
    </row>
    <row r="25" spans="1:11" ht="21.75" customHeight="1">
      <c r="A25" s="31">
        <v>19</v>
      </c>
      <c r="B25" s="20" t="s">
        <v>19</v>
      </c>
      <c r="C25" s="57">
        <v>5547</v>
      </c>
      <c r="D25" s="57">
        <v>10653</v>
      </c>
      <c r="E25" s="64">
        <v>370504</v>
      </c>
      <c r="F25" s="64">
        <v>64271</v>
      </c>
      <c r="G25" s="64">
        <v>139990</v>
      </c>
      <c r="H25" s="64">
        <v>90917</v>
      </c>
      <c r="I25" s="65">
        <f t="shared" si="0"/>
        <v>665682</v>
      </c>
      <c r="J25" s="66">
        <f t="shared" si="1"/>
        <v>120007.57166035695</v>
      </c>
      <c r="K25" s="66">
        <f t="shared" si="2"/>
        <v>62487.749929597296</v>
      </c>
    </row>
    <row r="26" spans="1:11" ht="21.75" customHeight="1">
      <c r="A26" s="31">
        <v>20</v>
      </c>
      <c r="B26" s="20" t="s">
        <v>20</v>
      </c>
      <c r="C26" s="57">
        <v>8246</v>
      </c>
      <c r="D26" s="57">
        <v>14986</v>
      </c>
      <c r="E26" s="64">
        <v>756884</v>
      </c>
      <c r="F26" s="64">
        <v>0</v>
      </c>
      <c r="G26" s="64">
        <v>265739</v>
      </c>
      <c r="H26" s="64">
        <v>151556</v>
      </c>
      <c r="I26" s="65">
        <f t="shared" si="0"/>
        <v>1174179</v>
      </c>
      <c r="J26" s="66">
        <f t="shared" si="1"/>
        <v>142393.7666747514</v>
      </c>
      <c r="K26" s="66">
        <f t="shared" si="2"/>
        <v>78351.72827972774</v>
      </c>
    </row>
    <row r="27" spans="1:11" ht="21.75" customHeight="1">
      <c r="A27" s="31">
        <v>21</v>
      </c>
      <c r="B27" s="20" t="s">
        <v>34</v>
      </c>
      <c r="C27" s="57">
        <v>7610</v>
      </c>
      <c r="D27" s="57">
        <v>13781</v>
      </c>
      <c r="E27" s="64">
        <v>450566</v>
      </c>
      <c r="F27" s="64">
        <v>68581</v>
      </c>
      <c r="G27" s="64">
        <v>164432</v>
      </c>
      <c r="H27" s="64">
        <v>98836</v>
      </c>
      <c r="I27" s="65">
        <f t="shared" si="0"/>
        <v>782415</v>
      </c>
      <c r="J27" s="66">
        <f aca="true" t="shared" si="3" ref="J27:J32">SUM(I27*1000/C27)</f>
        <v>102814.06044678055</v>
      </c>
      <c r="K27" s="66">
        <f aca="true" t="shared" si="4" ref="K27:K32">SUM(I27*1000/D27)</f>
        <v>56774.907481314855</v>
      </c>
    </row>
    <row r="28" spans="1:11" ht="21.75" customHeight="1">
      <c r="A28" s="31">
        <v>22</v>
      </c>
      <c r="B28" s="18" t="s">
        <v>35</v>
      </c>
      <c r="C28" s="57">
        <v>8711</v>
      </c>
      <c r="D28" s="57">
        <v>15583</v>
      </c>
      <c r="E28" s="64">
        <v>561005</v>
      </c>
      <c r="F28" s="64">
        <v>0</v>
      </c>
      <c r="G28" s="64">
        <v>331071</v>
      </c>
      <c r="H28" s="64">
        <v>145382</v>
      </c>
      <c r="I28" s="65">
        <f t="shared" si="0"/>
        <v>1037458</v>
      </c>
      <c r="J28" s="66">
        <f t="shared" si="3"/>
        <v>119097.4629778441</v>
      </c>
      <c r="K28" s="66">
        <f t="shared" si="4"/>
        <v>66576.26901110185</v>
      </c>
    </row>
    <row r="29" spans="1:11" ht="21.75" customHeight="1">
      <c r="A29" s="31">
        <v>23</v>
      </c>
      <c r="B29" s="18" t="s">
        <v>36</v>
      </c>
      <c r="C29" s="57">
        <v>18089</v>
      </c>
      <c r="D29" s="57">
        <v>34420</v>
      </c>
      <c r="E29" s="64">
        <v>1526985</v>
      </c>
      <c r="F29" s="64">
        <v>0</v>
      </c>
      <c r="G29" s="64">
        <v>598800</v>
      </c>
      <c r="H29" s="64">
        <v>305884</v>
      </c>
      <c r="I29" s="65">
        <f t="shared" si="0"/>
        <v>2431669</v>
      </c>
      <c r="J29" s="66">
        <f t="shared" si="3"/>
        <v>134428.05019625186</v>
      </c>
      <c r="K29" s="66">
        <f t="shared" si="4"/>
        <v>70646.97850087158</v>
      </c>
    </row>
    <row r="30" spans="1:11" ht="21.75" customHeight="1">
      <c r="A30" s="31">
        <v>24</v>
      </c>
      <c r="B30" s="18" t="s">
        <v>37</v>
      </c>
      <c r="C30" s="57">
        <v>10407</v>
      </c>
      <c r="D30" s="57">
        <v>21380</v>
      </c>
      <c r="E30" s="64">
        <v>845892</v>
      </c>
      <c r="F30" s="64">
        <v>177738</v>
      </c>
      <c r="G30" s="64">
        <v>332659</v>
      </c>
      <c r="H30" s="64">
        <v>169724</v>
      </c>
      <c r="I30" s="65">
        <f t="shared" si="0"/>
        <v>1526013</v>
      </c>
      <c r="J30" s="66">
        <f t="shared" si="3"/>
        <v>146633.32372441626</v>
      </c>
      <c r="K30" s="66">
        <f t="shared" si="4"/>
        <v>71375.72497661365</v>
      </c>
    </row>
    <row r="31" spans="1:11" ht="21.75" customHeight="1">
      <c r="A31" s="31">
        <v>25</v>
      </c>
      <c r="B31" s="18" t="s">
        <v>38</v>
      </c>
      <c r="C31" s="58">
        <v>7989</v>
      </c>
      <c r="D31" s="57">
        <v>14960</v>
      </c>
      <c r="E31" s="64">
        <v>507784</v>
      </c>
      <c r="F31" s="64">
        <v>108619</v>
      </c>
      <c r="G31" s="64">
        <v>189416</v>
      </c>
      <c r="H31" s="64">
        <v>118107</v>
      </c>
      <c r="I31" s="65">
        <f t="shared" si="0"/>
        <v>923926</v>
      </c>
      <c r="J31" s="66">
        <f t="shared" si="3"/>
        <v>115649.76843159345</v>
      </c>
      <c r="K31" s="66">
        <f t="shared" si="4"/>
        <v>61759.75935828877</v>
      </c>
    </row>
    <row r="32" spans="1:11" ht="21.75" customHeight="1">
      <c r="A32" s="31">
        <v>26</v>
      </c>
      <c r="B32" s="18" t="s">
        <v>39</v>
      </c>
      <c r="C32" s="58">
        <v>7116</v>
      </c>
      <c r="D32" s="57">
        <v>13166</v>
      </c>
      <c r="E32" s="64">
        <v>455706</v>
      </c>
      <c r="F32" s="64">
        <v>68495</v>
      </c>
      <c r="G32" s="64">
        <v>237357</v>
      </c>
      <c r="H32" s="64">
        <v>109163</v>
      </c>
      <c r="I32" s="65">
        <f t="shared" si="0"/>
        <v>870721</v>
      </c>
      <c r="J32" s="66">
        <f t="shared" si="3"/>
        <v>122361.01742551995</v>
      </c>
      <c r="K32" s="66">
        <f t="shared" si="4"/>
        <v>66134.05742062889</v>
      </c>
    </row>
    <row r="33" spans="1:11" ht="21.75" customHeight="1">
      <c r="A33" s="31">
        <v>27</v>
      </c>
      <c r="B33" s="19" t="s">
        <v>40</v>
      </c>
      <c r="C33" s="58">
        <v>7740</v>
      </c>
      <c r="D33" s="57">
        <v>15412</v>
      </c>
      <c r="E33" s="64">
        <v>568607</v>
      </c>
      <c r="F33" s="64">
        <v>98569</v>
      </c>
      <c r="G33" s="64">
        <v>201479</v>
      </c>
      <c r="H33" s="64">
        <v>122798</v>
      </c>
      <c r="I33" s="65">
        <f t="shared" si="0"/>
        <v>991453</v>
      </c>
      <c r="J33" s="66">
        <f t="shared" si="1"/>
        <v>128094.70284237726</v>
      </c>
      <c r="K33" s="66">
        <f t="shared" si="2"/>
        <v>64329.93771087464</v>
      </c>
    </row>
    <row r="34" spans="1:11" ht="21.75" customHeight="1">
      <c r="A34" s="31">
        <v>28</v>
      </c>
      <c r="B34" s="18" t="s">
        <v>41</v>
      </c>
      <c r="C34" s="58">
        <v>16632</v>
      </c>
      <c r="D34" s="57">
        <v>31497</v>
      </c>
      <c r="E34" s="64">
        <v>1203449</v>
      </c>
      <c r="F34" s="64">
        <v>0</v>
      </c>
      <c r="G34" s="64">
        <v>535789</v>
      </c>
      <c r="H34" s="64">
        <v>299484</v>
      </c>
      <c r="I34" s="65">
        <f t="shared" si="0"/>
        <v>2038722</v>
      </c>
      <c r="J34" s="66">
        <f t="shared" si="1"/>
        <v>122578.28282828283</v>
      </c>
      <c r="K34" s="66">
        <f t="shared" si="2"/>
        <v>64727.49785693875</v>
      </c>
    </row>
    <row r="35" spans="1:11" ht="21.75" customHeight="1">
      <c r="A35" s="31">
        <v>29</v>
      </c>
      <c r="B35" s="18" t="s">
        <v>42</v>
      </c>
      <c r="C35" s="58">
        <v>7100</v>
      </c>
      <c r="D35" s="57">
        <v>14609</v>
      </c>
      <c r="E35" s="64">
        <v>416263</v>
      </c>
      <c r="F35" s="64">
        <v>73263</v>
      </c>
      <c r="G35" s="64">
        <v>226471</v>
      </c>
      <c r="H35" s="64">
        <v>127087</v>
      </c>
      <c r="I35" s="65">
        <f t="shared" si="0"/>
        <v>843084</v>
      </c>
      <c r="J35" s="66">
        <f t="shared" si="1"/>
        <v>118744.22535211267</v>
      </c>
      <c r="K35" s="66">
        <f t="shared" si="2"/>
        <v>57709.9048531727</v>
      </c>
    </row>
    <row r="36" spans="1:11" ht="21.75" customHeight="1">
      <c r="A36" s="31">
        <v>30</v>
      </c>
      <c r="B36" s="18" t="s">
        <v>43</v>
      </c>
      <c r="C36" s="58">
        <v>11721</v>
      </c>
      <c r="D36" s="57">
        <v>23514</v>
      </c>
      <c r="E36" s="64">
        <v>784431</v>
      </c>
      <c r="F36" s="64">
        <v>0</v>
      </c>
      <c r="G36" s="64">
        <v>427411</v>
      </c>
      <c r="H36" s="64">
        <v>184600</v>
      </c>
      <c r="I36" s="65">
        <f t="shared" si="0"/>
        <v>1396442</v>
      </c>
      <c r="J36" s="66">
        <f t="shared" si="1"/>
        <v>119140.1757529221</v>
      </c>
      <c r="K36" s="66">
        <f t="shared" si="2"/>
        <v>59387.6839329761</v>
      </c>
    </row>
    <row r="37" spans="1:11" ht="21.75" customHeight="1">
      <c r="A37" s="31">
        <v>31</v>
      </c>
      <c r="B37" s="20" t="s">
        <v>44</v>
      </c>
      <c r="C37" s="57">
        <v>7437</v>
      </c>
      <c r="D37" s="57">
        <v>13606</v>
      </c>
      <c r="E37" s="64">
        <v>623705</v>
      </c>
      <c r="F37" s="64">
        <v>78968</v>
      </c>
      <c r="G37" s="64">
        <v>208620</v>
      </c>
      <c r="H37" s="64">
        <v>110839</v>
      </c>
      <c r="I37" s="65">
        <f t="shared" si="0"/>
        <v>1022132</v>
      </c>
      <c r="J37" s="66">
        <f t="shared" si="1"/>
        <v>137438.75218502083</v>
      </c>
      <c r="K37" s="66">
        <f t="shared" si="2"/>
        <v>75123.6219315008</v>
      </c>
    </row>
    <row r="38" spans="1:11" ht="21.75" customHeight="1">
      <c r="A38" s="32">
        <v>32</v>
      </c>
      <c r="B38" s="25" t="s">
        <v>45</v>
      </c>
      <c r="C38" s="59">
        <v>8960</v>
      </c>
      <c r="D38" s="59">
        <v>17031</v>
      </c>
      <c r="E38" s="67">
        <v>599925</v>
      </c>
      <c r="F38" s="67">
        <v>0</v>
      </c>
      <c r="G38" s="67">
        <v>306876</v>
      </c>
      <c r="H38" s="67">
        <v>142912</v>
      </c>
      <c r="I38" s="68">
        <f t="shared" si="0"/>
        <v>1049713</v>
      </c>
      <c r="J38" s="69">
        <f t="shared" si="1"/>
        <v>117155.46875</v>
      </c>
      <c r="K38" s="69">
        <f t="shared" si="2"/>
        <v>61635.4295108919</v>
      </c>
    </row>
    <row r="39" spans="1:11" s="21" customFormat="1" ht="21.75" customHeight="1">
      <c r="A39" s="39"/>
      <c r="B39" s="40" t="s">
        <v>47</v>
      </c>
      <c r="C39" s="70">
        <f aca="true" t="shared" si="5" ref="C39:H39">SUM(C7:C38)</f>
        <v>436053</v>
      </c>
      <c r="D39" s="70">
        <f t="shared" si="5"/>
        <v>791045</v>
      </c>
      <c r="E39" s="70">
        <f t="shared" si="5"/>
        <v>31132930</v>
      </c>
      <c r="F39" s="70">
        <f t="shared" si="5"/>
        <v>2075045</v>
      </c>
      <c r="G39" s="70">
        <f t="shared" si="5"/>
        <v>12723315</v>
      </c>
      <c r="H39" s="70">
        <f t="shared" si="5"/>
        <v>7116592</v>
      </c>
      <c r="I39" s="70">
        <f>SUM(E39:H39)</f>
        <v>53047882</v>
      </c>
      <c r="J39" s="70">
        <f t="shared" si="1"/>
        <v>121654.66583190576</v>
      </c>
      <c r="K39" s="70">
        <f t="shared" si="2"/>
        <v>67060.51109608177</v>
      </c>
    </row>
    <row r="40" spans="1:11" ht="21.75" customHeight="1">
      <c r="A40" s="33">
        <v>33</v>
      </c>
      <c r="B40" s="26" t="s">
        <v>21</v>
      </c>
      <c r="C40" s="60">
        <v>6030</v>
      </c>
      <c r="D40" s="60">
        <v>11706</v>
      </c>
      <c r="E40" s="71">
        <v>404131</v>
      </c>
      <c r="F40" s="71">
        <v>57352</v>
      </c>
      <c r="G40" s="71">
        <v>186462</v>
      </c>
      <c r="H40" s="71">
        <v>70347</v>
      </c>
      <c r="I40" s="65">
        <f t="shared" si="0"/>
        <v>718292</v>
      </c>
      <c r="J40" s="72">
        <f t="shared" si="1"/>
        <v>119119.73466003317</v>
      </c>
      <c r="K40" s="72">
        <f t="shared" si="2"/>
        <v>61361.011447121135</v>
      </c>
    </row>
    <row r="41" spans="1:11" ht="21.75" customHeight="1">
      <c r="A41" s="31">
        <v>34</v>
      </c>
      <c r="B41" s="20" t="s">
        <v>22</v>
      </c>
      <c r="C41" s="57">
        <v>3371</v>
      </c>
      <c r="D41" s="57">
        <v>6403</v>
      </c>
      <c r="E41" s="64">
        <v>179673</v>
      </c>
      <c r="F41" s="64">
        <v>23720</v>
      </c>
      <c r="G41" s="64">
        <v>85533</v>
      </c>
      <c r="H41" s="64">
        <v>48077</v>
      </c>
      <c r="I41" s="65">
        <f t="shared" si="0"/>
        <v>337003</v>
      </c>
      <c r="J41" s="66">
        <f t="shared" si="1"/>
        <v>99971.22515574013</v>
      </c>
      <c r="K41" s="66">
        <f t="shared" si="2"/>
        <v>52632.04747774481</v>
      </c>
    </row>
    <row r="42" spans="1:11" ht="21.75" customHeight="1">
      <c r="A42" s="31">
        <v>35</v>
      </c>
      <c r="B42" s="20" t="s">
        <v>46</v>
      </c>
      <c r="C42" s="57">
        <v>3597</v>
      </c>
      <c r="D42" s="57">
        <v>6614</v>
      </c>
      <c r="E42" s="64">
        <v>236173</v>
      </c>
      <c r="F42" s="64">
        <v>37066</v>
      </c>
      <c r="G42" s="64">
        <v>89377</v>
      </c>
      <c r="H42" s="64">
        <v>47360</v>
      </c>
      <c r="I42" s="65">
        <f t="shared" si="0"/>
        <v>409976</v>
      </c>
      <c r="J42" s="66">
        <f t="shared" si="1"/>
        <v>113977.20322490965</v>
      </c>
      <c r="K42" s="66">
        <f t="shared" si="2"/>
        <v>61986.09011188388</v>
      </c>
    </row>
    <row r="43" spans="1:11" ht="21.75" customHeight="1">
      <c r="A43" s="31">
        <v>36</v>
      </c>
      <c r="B43" s="20" t="s">
        <v>23</v>
      </c>
      <c r="C43" s="57">
        <v>4932</v>
      </c>
      <c r="D43" s="57">
        <v>8624</v>
      </c>
      <c r="E43" s="64">
        <v>314191</v>
      </c>
      <c r="F43" s="64">
        <v>0</v>
      </c>
      <c r="G43" s="64">
        <v>119762</v>
      </c>
      <c r="H43" s="64">
        <v>63869</v>
      </c>
      <c r="I43" s="65">
        <f t="shared" si="0"/>
        <v>497822</v>
      </c>
      <c r="J43" s="66">
        <f t="shared" si="1"/>
        <v>100937.14517437146</v>
      </c>
      <c r="K43" s="66">
        <f t="shared" si="2"/>
        <v>57725.185528756956</v>
      </c>
    </row>
    <row r="44" spans="1:11" ht="21.75" customHeight="1">
      <c r="A44" s="31">
        <v>37</v>
      </c>
      <c r="B44" s="20" t="s">
        <v>24</v>
      </c>
      <c r="C44" s="57">
        <v>3766</v>
      </c>
      <c r="D44" s="57">
        <v>6709</v>
      </c>
      <c r="E44" s="64">
        <v>211593</v>
      </c>
      <c r="F44" s="64">
        <v>53560</v>
      </c>
      <c r="G44" s="64">
        <v>89656</v>
      </c>
      <c r="H44" s="64">
        <v>46045</v>
      </c>
      <c r="I44" s="65">
        <f t="shared" si="0"/>
        <v>400854</v>
      </c>
      <c r="J44" s="66">
        <f t="shared" si="1"/>
        <v>106440.25491237387</v>
      </c>
      <c r="K44" s="66">
        <f t="shared" si="2"/>
        <v>59748.69578178566</v>
      </c>
    </row>
    <row r="45" spans="1:11" ht="21.75" customHeight="1">
      <c r="A45" s="31">
        <v>38</v>
      </c>
      <c r="B45" s="20" t="s">
        <v>25</v>
      </c>
      <c r="C45" s="57">
        <v>2925</v>
      </c>
      <c r="D45" s="57">
        <v>5030</v>
      </c>
      <c r="E45" s="64">
        <v>168228</v>
      </c>
      <c r="F45" s="64">
        <v>32470</v>
      </c>
      <c r="G45" s="64">
        <v>64512</v>
      </c>
      <c r="H45" s="64">
        <v>42794</v>
      </c>
      <c r="I45" s="65">
        <f t="shared" si="0"/>
        <v>308004</v>
      </c>
      <c r="J45" s="66">
        <f t="shared" si="1"/>
        <v>105300.51282051283</v>
      </c>
      <c r="K45" s="66">
        <f t="shared" si="2"/>
        <v>61233.39960238569</v>
      </c>
    </row>
    <row r="46" spans="1:11" ht="21.75" customHeight="1">
      <c r="A46" s="31">
        <v>39</v>
      </c>
      <c r="B46" s="20" t="s">
        <v>26</v>
      </c>
      <c r="C46" s="57">
        <v>7653</v>
      </c>
      <c r="D46" s="57">
        <v>13834</v>
      </c>
      <c r="E46" s="64">
        <v>395558</v>
      </c>
      <c r="F46" s="64">
        <v>67136</v>
      </c>
      <c r="G46" s="64">
        <v>259708</v>
      </c>
      <c r="H46" s="64">
        <v>151326</v>
      </c>
      <c r="I46" s="65">
        <f t="shared" si="0"/>
        <v>873728</v>
      </c>
      <c r="J46" s="66">
        <f t="shared" si="1"/>
        <v>114168.03867764275</v>
      </c>
      <c r="K46" s="66">
        <f t="shared" si="2"/>
        <v>63158.01648113344</v>
      </c>
    </row>
    <row r="47" spans="1:11" ht="21.75" customHeight="1">
      <c r="A47" s="31">
        <v>40</v>
      </c>
      <c r="B47" s="20" t="s">
        <v>27</v>
      </c>
      <c r="C47" s="57">
        <v>1746</v>
      </c>
      <c r="D47" s="57">
        <v>3339</v>
      </c>
      <c r="E47" s="64">
        <v>131255</v>
      </c>
      <c r="F47" s="64">
        <v>38134</v>
      </c>
      <c r="G47" s="64">
        <v>68436</v>
      </c>
      <c r="H47" s="64">
        <v>27884</v>
      </c>
      <c r="I47" s="65">
        <f t="shared" si="0"/>
        <v>265709</v>
      </c>
      <c r="J47" s="66">
        <f t="shared" si="1"/>
        <v>152181.5578465063</v>
      </c>
      <c r="K47" s="66">
        <f t="shared" si="2"/>
        <v>79577.41838873914</v>
      </c>
    </row>
    <row r="48" spans="1:11" ht="21.75" customHeight="1">
      <c r="A48" s="31">
        <v>41</v>
      </c>
      <c r="B48" s="20" t="s">
        <v>28</v>
      </c>
      <c r="C48" s="57">
        <v>4374</v>
      </c>
      <c r="D48" s="57">
        <v>9271</v>
      </c>
      <c r="E48" s="64">
        <v>394026</v>
      </c>
      <c r="F48" s="64">
        <v>73247</v>
      </c>
      <c r="G48" s="64">
        <v>136394</v>
      </c>
      <c r="H48" s="64">
        <v>61456</v>
      </c>
      <c r="I48" s="65">
        <f t="shared" si="0"/>
        <v>665123</v>
      </c>
      <c r="J48" s="66">
        <f t="shared" si="1"/>
        <v>152062.8715134888</v>
      </c>
      <c r="K48" s="66">
        <f t="shared" si="2"/>
        <v>71742.31474490346</v>
      </c>
    </row>
    <row r="49" spans="1:11" ht="21.75" customHeight="1">
      <c r="A49" s="31">
        <v>42</v>
      </c>
      <c r="B49" s="20" t="s">
        <v>29</v>
      </c>
      <c r="C49" s="57">
        <v>1558</v>
      </c>
      <c r="D49" s="57">
        <v>3123</v>
      </c>
      <c r="E49" s="64">
        <v>140729</v>
      </c>
      <c r="F49" s="64">
        <v>27285</v>
      </c>
      <c r="G49" s="64">
        <v>51618</v>
      </c>
      <c r="H49" s="64">
        <v>24105</v>
      </c>
      <c r="I49" s="65">
        <f t="shared" si="0"/>
        <v>243737</v>
      </c>
      <c r="J49" s="66">
        <f t="shared" si="1"/>
        <v>156442.23363286266</v>
      </c>
      <c r="K49" s="66">
        <f t="shared" si="2"/>
        <v>78045.7893051553</v>
      </c>
    </row>
    <row r="50" spans="1:11" ht="21.75" customHeight="1">
      <c r="A50" s="31">
        <v>43</v>
      </c>
      <c r="B50" s="20" t="s">
        <v>30</v>
      </c>
      <c r="C50" s="57">
        <v>4509</v>
      </c>
      <c r="D50" s="57">
        <v>9299</v>
      </c>
      <c r="E50" s="64">
        <v>435212</v>
      </c>
      <c r="F50" s="64">
        <v>78747</v>
      </c>
      <c r="G50" s="64">
        <v>172792</v>
      </c>
      <c r="H50" s="64">
        <v>77702</v>
      </c>
      <c r="I50" s="65">
        <f t="shared" si="0"/>
        <v>764453</v>
      </c>
      <c r="J50" s="66">
        <f t="shared" si="1"/>
        <v>169539.3657130184</v>
      </c>
      <c r="K50" s="66">
        <f t="shared" si="2"/>
        <v>82208.08689106356</v>
      </c>
    </row>
    <row r="51" spans="1:11" ht="21.75" customHeight="1">
      <c r="A51" s="32">
        <v>44</v>
      </c>
      <c r="B51" s="25" t="s">
        <v>31</v>
      </c>
      <c r="C51" s="59">
        <v>3535</v>
      </c>
      <c r="D51" s="59">
        <v>6312</v>
      </c>
      <c r="E51" s="67">
        <v>258338</v>
      </c>
      <c r="F51" s="67">
        <v>30942</v>
      </c>
      <c r="G51" s="67">
        <v>110361</v>
      </c>
      <c r="H51" s="67">
        <v>58096</v>
      </c>
      <c r="I51" s="65">
        <f t="shared" si="0"/>
        <v>457737</v>
      </c>
      <c r="J51" s="69">
        <f t="shared" si="1"/>
        <v>129487.12871287129</v>
      </c>
      <c r="K51" s="69">
        <f t="shared" si="2"/>
        <v>72518.53612167301</v>
      </c>
    </row>
    <row r="52" spans="1:11" s="21" customFormat="1" ht="21.75" customHeight="1">
      <c r="A52" s="39"/>
      <c r="B52" s="41" t="s">
        <v>1</v>
      </c>
      <c r="C52" s="70">
        <f aca="true" t="shared" si="6" ref="C52:H52">SUM(C40:C51)</f>
        <v>47996</v>
      </c>
      <c r="D52" s="70">
        <f t="shared" si="6"/>
        <v>90264</v>
      </c>
      <c r="E52" s="70">
        <f t="shared" si="6"/>
        <v>3269107</v>
      </c>
      <c r="F52" s="70">
        <f t="shared" si="6"/>
        <v>519659</v>
      </c>
      <c r="G52" s="70">
        <f t="shared" si="6"/>
        <v>1434611</v>
      </c>
      <c r="H52" s="70">
        <f t="shared" si="6"/>
        <v>719061</v>
      </c>
      <c r="I52" s="70">
        <f>SUM(E52:H52)</f>
        <v>5942438</v>
      </c>
      <c r="J52" s="70">
        <f>SUM(I52*1000/C52)</f>
        <v>123811.10925910492</v>
      </c>
      <c r="K52" s="70">
        <f>SUM(I52*1000/D52)</f>
        <v>65833.97589293627</v>
      </c>
    </row>
    <row r="53" spans="1:11" s="21" customFormat="1" ht="21.75" customHeight="1">
      <c r="A53" s="42"/>
      <c r="B53" s="43" t="s">
        <v>61</v>
      </c>
      <c r="C53" s="73">
        <f aca="true" t="shared" si="7" ref="C53:H53">SUM(C52,C39)</f>
        <v>484049</v>
      </c>
      <c r="D53" s="73">
        <f t="shared" si="7"/>
        <v>881309</v>
      </c>
      <c r="E53" s="73">
        <f t="shared" si="7"/>
        <v>34402037</v>
      </c>
      <c r="F53" s="73">
        <f t="shared" si="7"/>
        <v>2594704</v>
      </c>
      <c r="G53" s="73">
        <f t="shared" si="7"/>
        <v>14157926</v>
      </c>
      <c r="H53" s="73">
        <f t="shared" si="7"/>
        <v>7835653</v>
      </c>
      <c r="I53" s="73">
        <f>SUM(E53:H53)</f>
        <v>58990320</v>
      </c>
      <c r="J53" s="73">
        <f>SUM(I53*1000/C53)</f>
        <v>121868.48852079026</v>
      </c>
      <c r="K53" s="73">
        <f>SUM(I53*1000/D53)</f>
        <v>66934.88889821844</v>
      </c>
    </row>
    <row r="54" ht="17.25" customHeight="1">
      <c r="A54" s="2"/>
    </row>
    <row r="55" ht="13.5">
      <c r="D55" s="5"/>
    </row>
    <row r="56" ht="13.5">
      <c r="D56" s="5"/>
    </row>
    <row r="57" ht="13.5">
      <c r="D57" s="5"/>
    </row>
    <row r="58" ht="13.5">
      <c r="D58" s="5"/>
    </row>
    <row r="59" ht="13.5">
      <c r="D59" s="5"/>
    </row>
    <row r="60" ht="13.5">
      <c r="D60" s="5"/>
    </row>
    <row r="61" ht="13.5">
      <c r="D61" s="5"/>
    </row>
  </sheetData>
  <sheetProtection/>
  <mergeCells count="12">
    <mergeCell ref="A3:A6"/>
    <mergeCell ref="C3:D3"/>
    <mergeCell ref="C4:C6"/>
    <mergeCell ref="D4:D6"/>
    <mergeCell ref="B3:B6"/>
    <mergeCell ref="J3:J6"/>
    <mergeCell ref="K3:K6"/>
    <mergeCell ref="E3:H3"/>
    <mergeCell ref="E4:E6"/>
    <mergeCell ref="F4:F6"/>
    <mergeCell ref="G4:G6"/>
    <mergeCell ref="H4:H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showGridLines="0" view="pageBreakPreview" zoomScale="75" zoomScaleSheetLayoutView="75" zoomScalePageLayoutView="0" workbookViewId="0" topLeftCell="A1">
      <pane xSplit="2" ySplit="6" topLeftCell="C35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N48" sqref="N48"/>
    </sheetView>
  </sheetViews>
  <sheetFormatPr defaultColWidth="9.00390625" defaultRowHeight="13.5"/>
  <cols>
    <col min="1" max="1" width="4.625" style="1" customWidth="1"/>
    <col min="2" max="2" width="11.625" style="27" customWidth="1"/>
    <col min="3" max="11" width="12.625" style="1" customWidth="1"/>
    <col min="12" max="16384" width="9.00390625" style="1" customWidth="1"/>
  </cols>
  <sheetData>
    <row r="1" spans="1:11" ht="23.25" customHeight="1">
      <c r="A1" s="6"/>
      <c r="B1" s="38"/>
      <c r="C1" s="10"/>
      <c r="D1" s="10"/>
      <c r="E1" s="10"/>
      <c r="F1" s="10"/>
      <c r="G1" s="10"/>
      <c r="H1" s="10"/>
      <c r="I1" s="10"/>
      <c r="J1" s="10"/>
      <c r="K1" s="10"/>
    </row>
    <row r="2" spans="1:11" ht="23.25" customHeight="1">
      <c r="A2" s="14" t="s">
        <v>62</v>
      </c>
      <c r="B2" s="38"/>
      <c r="C2" s="10"/>
      <c r="D2" s="10"/>
      <c r="E2" s="10"/>
      <c r="F2" s="10"/>
      <c r="G2" s="10"/>
      <c r="H2" s="10"/>
      <c r="I2" s="10"/>
      <c r="J2" s="10"/>
      <c r="K2" s="10"/>
    </row>
    <row r="3" spans="1:11" ht="17.25" customHeight="1">
      <c r="A3" s="88" t="s">
        <v>48</v>
      </c>
      <c r="B3" s="96" t="s">
        <v>49</v>
      </c>
      <c r="C3" s="86" t="s">
        <v>50</v>
      </c>
      <c r="D3" s="91"/>
      <c r="E3" s="86" t="s">
        <v>51</v>
      </c>
      <c r="F3" s="87"/>
      <c r="G3" s="87"/>
      <c r="H3" s="87"/>
      <c r="I3" s="15"/>
      <c r="J3" s="83" t="s">
        <v>52</v>
      </c>
      <c r="K3" s="83" t="s">
        <v>53</v>
      </c>
    </row>
    <row r="4" spans="1:11" ht="17.25" customHeight="1">
      <c r="A4" s="89"/>
      <c r="B4" s="97"/>
      <c r="C4" s="92" t="s">
        <v>54</v>
      </c>
      <c r="D4" s="95" t="s">
        <v>55</v>
      </c>
      <c r="E4" s="83" t="s">
        <v>56</v>
      </c>
      <c r="F4" s="83" t="s">
        <v>57</v>
      </c>
      <c r="G4" s="83" t="s">
        <v>58</v>
      </c>
      <c r="H4" s="83" t="s">
        <v>0</v>
      </c>
      <c r="I4" s="16" t="s">
        <v>59</v>
      </c>
      <c r="J4" s="84"/>
      <c r="K4" s="84"/>
    </row>
    <row r="5" spans="1:11" ht="17.25" customHeight="1">
      <c r="A5" s="89"/>
      <c r="B5" s="97"/>
      <c r="C5" s="93"/>
      <c r="D5" s="95"/>
      <c r="E5" s="84"/>
      <c r="F5" s="84"/>
      <c r="G5" s="84"/>
      <c r="H5" s="84"/>
      <c r="I5" s="16" t="s">
        <v>60</v>
      </c>
      <c r="J5" s="84"/>
      <c r="K5" s="84"/>
    </row>
    <row r="6" spans="1:11" ht="17.25" customHeight="1">
      <c r="A6" s="90"/>
      <c r="B6" s="98"/>
      <c r="C6" s="94"/>
      <c r="D6" s="95"/>
      <c r="E6" s="85"/>
      <c r="F6" s="85"/>
      <c r="G6" s="85"/>
      <c r="H6" s="85"/>
      <c r="I6" s="17"/>
      <c r="J6" s="85"/>
      <c r="K6" s="85"/>
    </row>
    <row r="7" spans="1:11" ht="21.75" customHeight="1">
      <c r="A7" s="30">
        <v>1</v>
      </c>
      <c r="B7" s="24" t="s">
        <v>3</v>
      </c>
      <c r="C7" s="56">
        <v>43165</v>
      </c>
      <c r="D7" s="56">
        <v>74715</v>
      </c>
      <c r="E7" s="61">
        <v>955071</v>
      </c>
      <c r="F7" s="61">
        <v>0</v>
      </c>
      <c r="G7" s="61">
        <v>413068</v>
      </c>
      <c r="H7" s="61">
        <v>285724</v>
      </c>
      <c r="I7" s="63">
        <f aca="true" t="shared" si="0" ref="I7:I53">SUM(E7:H7)</f>
        <v>1653863</v>
      </c>
      <c r="J7" s="63">
        <f aca="true" t="shared" si="1" ref="J7:J53">SUM(I7*1000/C7)</f>
        <v>38314.90791150238</v>
      </c>
      <c r="K7" s="63">
        <f aca="true" t="shared" si="2" ref="K7:K53">SUM(I7*1000/D7)</f>
        <v>22135.622030382117</v>
      </c>
    </row>
    <row r="8" spans="1:11" ht="21.75" customHeight="1">
      <c r="A8" s="31">
        <v>2</v>
      </c>
      <c r="B8" s="20" t="s">
        <v>4</v>
      </c>
      <c r="C8" s="57">
        <v>25907</v>
      </c>
      <c r="D8" s="57">
        <v>42003</v>
      </c>
      <c r="E8" s="64">
        <v>482937</v>
      </c>
      <c r="F8" s="64">
        <v>0</v>
      </c>
      <c r="G8" s="64">
        <v>175830</v>
      </c>
      <c r="H8" s="64">
        <v>173336</v>
      </c>
      <c r="I8" s="66">
        <f t="shared" si="0"/>
        <v>832103</v>
      </c>
      <c r="J8" s="66">
        <f t="shared" si="1"/>
        <v>32118.848187748485</v>
      </c>
      <c r="K8" s="66">
        <f t="shared" si="2"/>
        <v>19810.56115039402</v>
      </c>
    </row>
    <row r="9" spans="1:11" ht="21.75" customHeight="1">
      <c r="A9" s="31">
        <v>3</v>
      </c>
      <c r="B9" s="20" t="s">
        <v>5</v>
      </c>
      <c r="C9" s="57">
        <v>24353</v>
      </c>
      <c r="D9" s="57">
        <v>42827</v>
      </c>
      <c r="E9" s="64">
        <v>599255</v>
      </c>
      <c r="F9" s="64">
        <v>37307</v>
      </c>
      <c r="G9" s="64">
        <v>225208</v>
      </c>
      <c r="H9" s="64">
        <v>132075</v>
      </c>
      <c r="I9" s="66">
        <f t="shared" si="0"/>
        <v>993845</v>
      </c>
      <c r="J9" s="66">
        <f t="shared" si="1"/>
        <v>40809.961811686444</v>
      </c>
      <c r="K9" s="66">
        <f t="shared" si="2"/>
        <v>23206.03824690032</v>
      </c>
    </row>
    <row r="10" spans="1:11" ht="21.75" customHeight="1">
      <c r="A10" s="31">
        <v>4</v>
      </c>
      <c r="B10" s="20" t="s">
        <v>6</v>
      </c>
      <c r="C10" s="57">
        <v>25009</v>
      </c>
      <c r="D10" s="57">
        <v>46381</v>
      </c>
      <c r="E10" s="64">
        <v>502746</v>
      </c>
      <c r="F10" s="64">
        <v>0</v>
      </c>
      <c r="G10" s="64">
        <v>170787</v>
      </c>
      <c r="H10" s="64">
        <v>85925</v>
      </c>
      <c r="I10" s="66">
        <f t="shared" si="0"/>
        <v>759458</v>
      </c>
      <c r="J10" s="66">
        <f t="shared" si="1"/>
        <v>30367.38774041345</v>
      </c>
      <c r="K10" s="66">
        <f t="shared" si="2"/>
        <v>16374.334317931913</v>
      </c>
    </row>
    <row r="11" spans="1:11" ht="21.75" customHeight="1">
      <c r="A11" s="31">
        <v>5</v>
      </c>
      <c r="B11" s="20" t="s">
        <v>7</v>
      </c>
      <c r="C11" s="57">
        <v>13055</v>
      </c>
      <c r="D11" s="57">
        <v>23914</v>
      </c>
      <c r="E11" s="64">
        <v>248325</v>
      </c>
      <c r="F11" s="64">
        <v>51202</v>
      </c>
      <c r="G11" s="64">
        <v>114494</v>
      </c>
      <c r="H11" s="64">
        <v>57833</v>
      </c>
      <c r="I11" s="66">
        <f t="shared" si="0"/>
        <v>471854</v>
      </c>
      <c r="J11" s="66">
        <f t="shared" si="1"/>
        <v>36143.54653389506</v>
      </c>
      <c r="K11" s="66">
        <f t="shared" si="2"/>
        <v>19731.287112151876</v>
      </c>
    </row>
    <row r="12" spans="1:11" ht="21.75" customHeight="1">
      <c r="A12" s="31">
        <v>6</v>
      </c>
      <c r="B12" s="20" t="s">
        <v>8</v>
      </c>
      <c r="C12" s="57">
        <v>8946</v>
      </c>
      <c r="D12" s="57">
        <v>17361</v>
      </c>
      <c r="E12" s="64">
        <v>186658</v>
      </c>
      <c r="F12" s="64">
        <v>18136</v>
      </c>
      <c r="G12" s="64">
        <v>71273</v>
      </c>
      <c r="H12" s="64">
        <v>40628</v>
      </c>
      <c r="I12" s="66">
        <f t="shared" si="0"/>
        <v>316695</v>
      </c>
      <c r="J12" s="66">
        <f t="shared" si="1"/>
        <v>35400.73775989269</v>
      </c>
      <c r="K12" s="66">
        <f t="shared" si="2"/>
        <v>18241.74874719198</v>
      </c>
    </row>
    <row r="13" spans="1:11" ht="21.75" customHeight="1">
      <c r="A13" s="31">
        <v>7</v>
      </c>
      <c r="B13" s="20" t="s">
        <v>32</v>
      </c>
      <c r="C13" s="57">
        <v>12486</v>
      </c>
      <c r="D13" s="57">
        <v>22143</v>
      </c>
      <c r="E13" s="64">
        <v>277852</v>
      </c>
      <c r="F13" s="64">
        <v>23340</v>
      </c>
      <c r="G13" s="64">
        <v>108491</v>
      </c>
      <c r="H13" s="64">
        <v>63183</v>
      </c>
      <c r="I13" s="66">
        <f t="shared" si="0"/>
        <v>472866</v>
      </c>
      <c r="J13" s="66">
        <f t="shared" si="1"/>
        <v>37871.69629985584</v>
      </c>
      <c r="K13" s="66">
        <f t="shared" si="2"/>
        <v>21355.100934832677</v>
      </c>
    </row>
    <row r="14" spans="1:11" ht="21.75" customHeight="1">
      <c r="A14" s="31">
        <v>8</v>
      </c>
      <c r="B14" s="20" t="s">
        <v>9</v>
      </c>
      <c r="C14" s="57">
        <v>7676</v>
      </c>
      <c r="D14" s="57">
        <v>15090</v>
      </c>
      <c r="E14" s="64">
        <v>147879</v>
      </c>
      <c r="F14" s="64">
        <v>30699</v>
      </c>
      <c r="G14" s="64">
        <v>51258</v>
      </c>
      <c r="H14" s="64">
        <v>25539</v>
      </c>
      <c r="I14" s="66">
        <f t="shared" si="0"/>
        <v>255375</v>
      </c>
      <c r="J14" s="66">
        <f t="shared" si="1"/>
        <v>33269.28087545597</v>
      </c>
      <c r="K14" s="66">
        <f t="shared" si="2"/>
        <v>16923.4592445328</v>
      </c>
    </row>
    <row r="15" spans="1:11" ht="21.75" customHeight="1">
      <c r="A15" s="31">
        <v>9</v>
      </c>
      <c r="B15" s="20" t="s">
        <v>33</v>
      </c>
      <c r="C15" s="57">
        <v>10794</v>
      </c>
      <c r="D15" s="57">
        <v>21096</v>
      </c>
      <c r="E15" s="64">
        <v>229152</v>
      </c>
      <c r="F15" s="64">
        <v>43349</v>
      </c>
      <c r="G15" s="64">
        <v>78140</v>
      </c>
      <c r="H15" s="64">
        <v>41453</v>
      </c>
      <c r="I15" s="66">
        <f t="shared" si="0"/>
        <v>392094</v>
      </c>
      <c r="J15" s="66">
        <f t="shared" si="1"/>
        <v>36325.180655919954</v>
      </c>
      <c r="K15" s="66">
        <f t="shared" si="2"/>
        <v>18586.17747440273</v>
      </c>
    </row>
    <row r="16" spans="1:11" ht="21.75" customHeight="1">
      <c r="A16" s="31">
        <v>10</v>
      </c>
      <c r="B16" s="20" t="s">
        <v>10</v>
      </c>
      <c r="C16" s="57">
        <v>8449</v>
      </c>
      <c r="D16" s="57">
        <v>14742</v>
      </c>
      <c r="E16" s="64">
        <v>130241</v>
      </c>
      <c r="F16" s="64">
        <v>23942</v>
      </c>
      <c r="G16" s="64">
        <v>39127</v>
      </c>
      <c r="H16" s="64">
        <v>28978</v>
      </c>
      <c r="I16" s="66">
        <f t="shared" si="0"/>
        <v>222288</v>
      </c>
      <c r="J16" s="66">
        <f t="shared" si="1"/>
        <v>26309.385726121436</v>
      </c>
      <c r="K16" s="66">
        <f t="shared" si="2"/>
        <v>15078.551078551078</v>
      </c>
    </row>
    <row r="17" spans="1:11" ht="21.75" customHeight="1">
      <c r="A17" s="31">
        <v>11</v>
      </c>
      <c r="B17" s="20" t="s">
        <v>11</v>
      </c>
      <c r="C17" s="57">
        <v>4844</v>
      </c>
      <c r="D17" s="57">
        <v>8245</v>
      </c>
      <c r="E17" s="64">
        <v>57150</v>
      </c>
      <c r="F17" s="64">
        <v>12883</v>
      </c>
      <c r="G17" s="64">
        <v>29858</v>
      </c>
      <c r="H17" s="64">
        <v>12634</v>
      </c>
      <c r="I17" s="66">
        <f t="shared" si="0"/>
        <v>112525</v>
      </c>
      <c r="J17" s="66">
        <f t="shared" si="1"/>
        <v>23229.768786127166</v>
      </c>
      <c r="K17" s="66">
        <f t="shared" si="2"/>
        <v>13647.665251667677</v>
      </c>
    </row>
    <row r="18" spans="1:11" ht="21.75" customHeight="1">
      <c r="A18" s="31">
        <v>12</v>
      </c>
      <c r="B18" s="20" t="s">
        <v>12</v>
      </c>
      <c r="C18" s="57">
        <v>7333</v>
      </c>
      <c r="D18" s="57">
        <v>12365</v>
      </c>
      <c r="E18" s="64">
        <v>135870</v>
      </c>
      <c r="F18" s="64">
        <v>27089</v>
      </c>
      <c r="G18" s="64">
        <v>59634</v>
      </c>
      <c r="H18" s="64">
        <v>27667</v>
      </c>
      <c r="I18" s="66">
        <f t="shared" si="0"/>
        <v>250260</v>
      </c>
      <c r="J18" s="66">
        <f t="shared" si="1"/>
        <v>34127.91490522296</v>
      </c>
      <c r="K18" s="66">
        <f t="shared" si="2"/>
        <v>20239.38536190861</v>
      </c>
    </row>
    <row r="19" spans="1:11" ht="21.75" customHeight="1">
      <c r="A19" s="31">
        <v>13</v>
      </c>
      <c r="B19" s="20" t="s">
        <v>13</v>
      </c>
      <c r="C19" s="57">
        <v>13335</v>
      </c>
      <c r="D19" s="57">
        <v>24290</v>
      </c>
      <c r="E19" s="64">
        <v>309122</v>
      </c>
      <c r="F19" s="64">
        <v>0</v>
      </c>
      <c r="G19" s="64">
        <v>148870</v>
      </c>
      <c r="H19" s="64">
        <v>64870</v>
      </c>
      <c r="I19" s="66">
        <f t="shared" si="0"/>
        <v>522862</v>
      </c>
      <c r="J19" s="66">
        <f t="shared" si="1"/>
        <v>39209.748781402326</v>
      </c>
      <c r="K19" s="66">
        <f t="shared" si="2"/>
        <v>21525.81309180733</v>
      </c>
    </row>
    <row r="20" spans="1:11" ht="21.75" customHeight="1">
      <c r="A20" s="31">
        <v>14</v>
      </c>
      <c r="B20" s="20" t="s">
        <v>14</v>
      </c>
      <c r="C20" s="57">
        <v>19835</v>
      </c>
      <c r="D20" s="57">
        <v>33623</v>
      </c>
      <c r="E20" s="64">
        <v>248528</v>
      </c>
      <c r="F20" s="64">
        <v>0</v>
      </c>
      <c r="G20" s="64">
        <v>272401</v>
      </c>
      <c r="H20" s="64">
        <v>88691</v>
      </c>
      <c r="I20" s="66">
        <f t="shared" si="0"/>
        <v>609620</v>
      </c>
      <c r="J20" s="66">
        <f t="shared" si="1"/>
        <v>30734.560120998234</v>
      </c>
      <c r="K20" s="66">
        <f t="shared" si="2"/>
        <v>18131.041251524253</v>
      </c>
    </row>
    <row r="21" spans="1:11" ht="21.75" customHeight="1">
      <c r="A21" s="31">
        <v>15</v>
      </c>
      <c r="B21" s="20" t="s">
        <v>15</v>
      </c>
      <c r="C21" s="57">
        <v>13104</v>
      </c>
      <c r="D21" s="57">
        <v>23181</v>
      </c>
      <c r="E21" s="64">
        <v>290045</v>
      </c>
      <c r="F21" s="64">
        <v>74194</v>
      </c>
      <c r="G21" s="64">
        <v>128910</v>
      </c>
      <c r="H21" s="64">
        <v>70809</v>
      </c>
      <c r="I21" s="66">
        <f t="shared" si="0"/>
        <v>563958</v>
      </c>
      <c r="J21" s="66">
        <f t="shared" si="1"/>
        <v>43037.08791208791</v>
      </c>
      <c r="K21" s="66">
        <f t="shared" si="2"/>
        <v>24328.45865148182</v>
      </c>
    </row>
    <row r="22" spans="1:11" ht="21.75" customHeight="1">
      <c r="A22" s="31">
        <v>16</v>
      </c>
      <c r="B22" s="20" t="s">
        <v>16</v>
      </c>
      <c r="C22" s="57">
        <v>29558</v>
      </c>
      <c r="D22" s="57">
        <v>52277</v>
      </c>
      <c r="E22" s="64">
        <v>540502</v>
      </c>
      <c r="F22" s="64">
        <v>0</v>
      </c>
      <c r="G22" s="64">
        <v>300273</v>
      </c>
      <c r="H22" s="64">
        <v>131775</v>
      </c>
      <c r="I22" s="66">
        <f t="shared" si="0"/>
        <v>972550</v>
      </c>
      <c r="J22" s="66">
        <f t="shared" si="1"/>
        <v>32903.10575817038</v>
      </c>
      <c r="K22" s="66">
        <f t="shared" si="2"/>
        <v>18603.78369072441</v>
      </c>
    </row>
    <row r="23" spans="1:11" ht="21.75" customHeight="1">
      <c r="A23" s="31">
        <v>17</v>
      </c>
      <c r="B23" s="20" t="s">
        <v>17</v>
      </c>
      <c r="C23" s="57">
        <v>21814</v>
      </c>
      <c r="D23" s="57">
        <v>38043</v>
      </c>
      <c r="E23" s="64">
        <v>298628</v>
      </c>
      <c r="F23" s="64">
        <v>0</v>
      </c>
      <c r="G23" s="64">
        <v>152292</v>
      </c>
      <c r="H23" s="64">
        <v>73840</v>
      </c>
      <c r="I23" s="66">
        <f t="shared" si="0"/>
        <v>524760</v>
      </c>
      <c r="J23" s="66">
        <f t="shared" si="1"/>
        <v>24056.11075456129</v>
      </c>
      <c r="K23" s="66">
        <f t="shared" si="2"/>
        <v>13793.864837157953</v>
      </c>
    </row>
    <row r="24" spans="1:11" ht="21.75" customHeight="1">
      <c r="A24" s="31">
        <v>18</v>
      </c>
      <c r="B24" s="20" t="s">
        <v>18</v>
      </c>
      <c r="C24" s="57">
        <v>13085</v>
      </c>
      <c r="D24" s="57">
        <v>24151</v>
      </c>
      <c r="E24" s="64">
        <v>274956</v>
      </c>
      <c r="F24" s="64">
        <v>57452</v>
      </c>
      <c r="G24" s="64">
        <v>135461</v>
      </c>
      <c r="H24" s="64">
        <v>58523</v>
      </c>
      <c r="I24" s="66">
        <f t="shared" si="0"/>
        <v>526392</v>
      </c>
      <c r="J24" s="66">
        <f t="shared" si="1"/>
        <v>40228.65876958349</v>
      </c>
      <c r="K24" s="66">
        <f t="shared" si="2"/>
        <v>21795.86766593516</v>
      </c>
    </row>
    <row r="25" spans="1:11" ht="21.75" customHeight="1">
      <c r="A25" s="31">
        <v>19</v>
      </c>
      <c r="B25" s="20" t="s">
        <v>19</v>
      </c>
      <c r="C25" s="57">
        <v>5547</v>
      </c>
      <c r="D25" s="57">
        <v>10653</v>
      </c>
      <c r="E25" s="64">
        <v>125281</v>
      </c>
      <c r="F25" s="64">
        <v>19017</v>
      </c>
      <c r="G25" s="64">
        <v>42421</v>
      </c>
      <c r="H25" s="64">
        <v>28928</v>
      </c>
      <c r="I25" s="66">
        <f t="shared" si="0"/>
        <v>215647</v>
      </c>
      <c r="J25" s="66">
        <f t="shared" si="1"/>
        <v>38876.329547503155</v>
      </c>
      <c r="K25" s="66">
        <f t="shared" si="2"/>
        <v>20242.842391814513</v>
      </c>
    </row>
    <row r="26" spans="1:11" ht="21.75" customHeight="1">
      <c r="A26" s="31">
        <v>20</v>
      </c>
      <c r="B26" s="20" t="s">
        <v>20</v>
      </c>
      <c r="C26" s="57">
        <v>8246</v>
      </c>
      <c r="D26" s="57">
        <v>14986</v>
      </c>
      <c r="E26" s="64">
        <v>161362</v>
      </c>
      <c r="F26" s="64">
        <v>0</v>
      </c>
      <c r="G26" s="64">
        <v>53147</v>
      </c>
      <c r="H26" s="64">
        <v>27555</v>
      </c>
      <c r="I26" s="66">
        <f t="shared" si="0"/>
        <v>242064</v>
      </c>
      <c r="J26" s="66">
        <f t="shared" si="1"/>
        <v>29355.323793354353</v>
      </c>
      <c r="K26" s="66">
        <f t="shared" si="2"/>
        <v>16152.67583077539</v>
      </c>
    </row>
    <row r="27" spans="1:11" ht="21.75" customHeight="1">
      <c r="A27" s="31">
        <v>21</v>
      </c>
      <c r="B27" s="20" t="s">
        <v>34</v>
      </c>
      <c r="C27" s="57">
        <v>7610</v>
      </c>
      <c r="D27" s="57">
        <v>13781</v>
      </c>
      <c r="E27" s="64">
        <v>123730</v>
      </c>
      <c r="F27" s="64">
        <v>17176</v>
      </c>
      <c r="G27" s="64">
        <v>43271</v>
      </c>
      <c r="H27" s="64">
        <v>25258</v>
      </c>
      <c r="I27" s="66">
        <f t="shared" si="0"/>
        <v>209435</v>
      </c>
      <c r="J27" s="66">
        <f t="shared" si="1"/>
        <v>27521.02496714849</v>
      </c>
      <c r="K27" s="66">
        <f t="shared" si="2"/>
        <v>15197.373194978594</v>
      </c>
    </row>
    <row r="28" spans="1:11" ht="21.75" customHeight="1">
      <c r="A28" s="31">
        <v>22</v>
      </c>
      <c r="B28" s="18" t="s">
        <v>35</v>
      </c>
      <c r="C28" s="57">
        <v>8711</v>
      </c>
      <c r="D28" s="57">
        <v>15583</v>
      </c>
      <c r="E28" s="64">
        <v>166255</v>
      </c>
      <c r="F28" s="64">
        <v>0</v>
      </c>
      <c r="G28" s="64">
        <v>135438</v>
      </c>
      <c r="H28" s="64">
        <v>0</v>
      </c>
      <c r="I28" s="66">
        <f t="shared" si="0"/>
        <v>301693</v>
      </c>
      <c r="J28" s="66">
        <f t="shared" si="1"/>
        <v>34633.566754677995</v>
      </c>
      <c r="K28" s="66">
        <f t="shared" si="2"/>
        <v>19360.39273567349</v>
      </c>
    </row>
    <row r="29" spans="1:11" ht="21.75" customHeight="1">
      <c r="A29" s="31">
        <v>23</v>
      </c>
      <c r="B29" s="18" t="s">
        <v>36</v>
      </c>
      <c r="C29" s="57">
        <v>18089</v>
      </c>
      <c r="D29" s="57">
        <v>34420</v>
      </c>
      <c r="E29" s="64">
        <v>377347</v>
      </c>
      <c r="F29" s="64">
        <v>0</v>
      </c>
      <c r="G29" s="64">
        <v>171085</v>
      </c>
      <c r="H29" s="64">
        <v>83422</v>
      </c>
      <c r="I29" s="66">
        <f t="shared" si="0"/>
        <v>631854</v>
      </c>
      <c r="J29" s="66">
        <f t="shared" si="1"/>
        <v>34930.28912598817</v>
      </c>
      <c r="K29" s="66">
        <f t="shared" si="2"/>
        <v>18357.17606042998</v>
      </c>
    </row>
    <row r="30" spans="1:11" ht="21.75" customHeight="1">
      <c r="A30" s="31">
        <v>24</v>
      </c>
      <c r="B30" s="18" t="s">
        <v>37</v>
      </c>
      <c r="C30" s="57">
        <v>10407</v>
      </c>
      <c r="D30" s="57">
        <v>21380</v>
      </c>
      <c r="E30" s="64">
        <v>273623</v>
      </c>
      <c r="F30" s="64">
        <v>48268</v>
      </c>
      <c r="G30" s="64">
        <v>83162</v>
      </c>
      <c r="H30" s="64">
        <v>42434</v>
      </c>
      <c r="I30" s="66">
        <f t="shared" si="0"/>
        <v>447487</v>
      </c>
      <c r="J30" s="66">
        <f t="shared" si="1"/>
        <v>42998.654751609494</v>
      </c>
      <c r="K30" s="66">
        <f t="shared" si="2"/>
        <v>20930.16838166511</v>
      </c>
    </row>
    <row r="31" spans="1:11" ht="21.75" customHeight="1">
      <c r="A31" s="31">
        <v>25</v>
      </c>
      <c r="B31" s="18" t="s">
        <v>38</v>
      </c>
      <c r="C31" s="57">
        <v>7989</v>
      </c>
      <c r="D31" s="57">
        <v>14960</v>
      </c>
      <c r="E31" s="64">
        <v>147583</v>
      </c>
      <c r="F31" s="64">
        <v>30880</v>
      </c>
      <c r="G31" s="64">
        <v>54992</v>
      </c>
      <c r="H31" s="64">
        <v>33312</v>
      </c>
      <c r="I31" s="66">
        <f t="shared" si="0"/>
        <v>266767</v>
      </c>
      <c r="J31" s="66">
        <f t="shared" si="1"/>
        <v>33391.78870947553</v>
      </c>
      <c r="K31" s="66">
        <f t="shared" si="2"/>
        <v>17832.01871657754</v>
      </c>
    </row>
    <row r="32" spans="1:11" ht="21.75" customHeight="1">
      <c r="A32" s="31">
        <v>26</v>
      </c>
      <c r="B32" s="18" t="s">
        <v>39</v>
      </c>
      <c r="C32" s="57">
        <v>7116</v>
      </c>
      <c r="D32" s="57">
        <v>13166</v>
      </c>
      <c r="E32" s="64">
        <v>146534</v>
      </c>
      <c r="F32" s="64">
        <v>16727</v>
      </c>
      <c r="G32" s="64">
        <v>86306</v>
      </c>
      <c r="H32" s="64">
        <v>38209</v>
      </c>
      <c r="I32" s="66">
        <f t="shared" si="0"/>
        <v>287776</v>
      </c>
      <c r="J32" s="66">
        <f t="shared" si="1"/>
        <v>40440.6970207982</v>
      </c>
      <c r="K32" s="66">
        <f t="shared" si="2"/>
        <v>21857.51177274799</v>
      </c>
    </row>
    <row r="33" spans="1:11" ht="21.75" customHeight="1">
      <c r="A33" s="31">
        <v>27</v>
      </c>
      <c r="B33" s="28" t="s">
        <v>40</v>
      </c>
      <c r="C33" s="57">
        <v>7740</v>
      </c>
      <c r="D33" s="57">
        <v>15412</v>
      </c>
      <c r="E33" s="64">
        <v>142708</v>
      </c>
      <c r="F33" s="64">
        <v>35166</v>
      </c>
      <c r="G33" s="64">
        <v>62960</v>
      </c>
      <c r="H33" s="64">
        <v>40157</v>
      </c>
      <c r="I33" s="66">
        <f t="shared" si="0"/>
        <v>280991</v>
      </c>
      <c r="J33" s="66">
        <f t="shared" si="1"/>
        <v>36303.74677002584</v>
      </c>
      <c r="K33" s="66">
        <f t="shared" si="2"/>
        <v>18231.96210744874</v>
      </c>
    </row>
    <row r="34" spans="1:11" ht="21.75" customHeight="1">
      <c r="A34" s="31">
        <v>28</v>
      </c>
      <c r="B34" s="20" t="s">
        <v>41</v>
      </c>
      <c r="C34" s="57">
        <v>16632</v>
      </c>
      <c r="D34" s="57">
        <v>31497</v>
      </c>
      <c r="E34" s="64">
        <v>432651</v>
      </c>
      <c r="F34" s="64">
        <v>0</v>
      </c>
      <c r="G34" s="64">
        <v>149519</v>
      </c>
      <c r="H34" s="64">
        <v>99828</v>
      </c>
      <c r="I34" s="66">
        <f t="shared" si="0"/>
        <v>681998</v>
      </c>
      <c r="J34" s="66">
        <f t="shared" si="1"/>
        <v>41005.17075517076</v>
      </c>
      <c r="K34" s="66">
        <f t="shared" si="2"/>
        <v>21652.7923294282</v>
      </c>
    </row>
    <row r="35" spans="1:11" ht="21.75" customHeight="1">
      <c r="A35" s="31">
        <v>29</v>
      </c>
      <c r="B35" s="20" t="s">
        <v>42</v>
      </c>
      <c r="C35" s="57">
        <v>7100</v>
      </c>
      <c r="D35" s="57">
        <v>14609</v>
      </c>
      <c r="E35" s="64">
        <v>161993</v>
      </c>
      <c r="F35" s="64">
        <v>50618</v>
      </c>
      <c r="G35" s="64">
        <v>59590</v>
      </c>
      <c r="H35" s="64">
        <v>31776</v>
      </c>
      <c r="I35" s="66">
        <f t="shared" si="0"/>
        <v>303977</v>
      </c>
      <c r="J35" s="66">
        <f t="shared" si="1"/>
        <v>42813.66197183099</v>
      </c>
      <c r="K35" s="66">
        <f t="shared" si="2"/>
        <v>20807.515914847012</v>
      </c>
    </row>
    <row r="36" spans="1:11" ht="21.75" customHeight="1">
      <c r="A36" s="31">
        <v>30</v>
      </c>
      <c r="B36" s="20" t="s">
        <v>43</v>
      </c>
      <c r="C36" s="57">
        <v>11721</v>
      </c>
      <c r="D36" s="57">
        <v>23514</v>
      </c>
      <c r="E36" s="64">
        <v>234527</v>
      </c>
      <c r="F36" s="64">
        <v>0</v>
      </c>
      <c r="G36" s="64">
        <v>130083</v>
      </c>
      <c r="H36" s="64">
        <v>50341</v>
      </c>
      <c r="I36" s="66">
        <f t="shared" si="0"/>
        <v>414951</v>
      </c>
      <c r="J36" s="66">
        <f t="shared" si="1"/>
        <v>35402.35474788841</v>
      </c>
      <c r="K36" s="66">
        <f t="shared" si="2"/>
        <v>17646.976269456492</v>
      </c>
    </row>
    <row r="37" spans="1:11" ht="21.75" customHeight="1">
      <c r="A37" s="31">
        <v>31</v>
      </c>
      <c r="B37" s="20" t="s">
        <v>44</v>
      </c>
      <c r="C37" s="57">
        <v>7437</v>
      </c>
      <c r="D37" s="57">
        <v>13606</v>
      </c>
      <c r="E37" s="64">
        <v>154476</v>
      </c>
      <c r="F37" s="64">
        <v>20012</v>
      </c>
      <c r="G37" s="64">
        <v>52150</v>
      </c>
      <c r="H37" s="64">
        <v>27711</v>
      </c>
      <c r="I37" s="66">
        <f t="shared" si="0"/>
        <v>254349</v>
      </c>
      <c r="J37" s="66">
        <f t="shared" si="1"/>
        <v>34200.48406615571</v>
      </c>
      <c r="K37" s="66">
        <f t="shared" si="2"/>
        <v>18693.88505071292</v>
      </c>
    </row>
    <row r="38" spans="1:11" ht="21.75" customHeight="1">
      <c r="A38" s="32">
        <v>32</v>
      </c>
      <c r="B38" s="25" t="s">
        <v>45</v>
      </c>
      <c r="C38" s="59">
        <v>8960</v>
      </c>
      <c r="D38" s="59">
        <v>17031</v>
      </c>
      <c r="E38" s="67">
        <v>168178</v>
      </c>
      <c r="F38" s="67">
        <v>0</v>
      </c>
      <c r="G38" s="67">
        <v>85704</v>
      </c>
      <c r="H38" s="67">
        <v>39100</v>
      </c>
      <c r="I38" s="74">
        <f t="shared" si="0"/>
        <v>292982</v>
      </c>
      <c r="J38" s="69">
        <f t="shared" si="1"/>
        <v>32698.883928571428</v>
      </c>
      <c r="K38" s="69">
        <f t="shared" si="2"/>
        <v>17202.865363161294</v>
      </c>
    </row>
    <row r="39" spans="1:11" s="21" customFormat="1" ht="21.75" customHeight="1">
      <c r="A39" s="39"/>
      <c r="B39" s="40" t="s">
        <v>47</v>
      </c>
      <c r="C39" s="70">
        <f aca="true" t="shared" si="3" ref="C39:H39">SUM(C7:C38)</f>
        <v>436053</v>
      </c>
      <c r="D39" s="70">
        <f t="shared" si="3"/>
        <v>791045</v>
      </c>
      <c r="E39" s="70">
        <f t="shared" si="3"/>
        <v>8731165</v>
      </c>
      <c r="F39" s="70">
        <f t="shared" si="3"/>
        <v>637457</v>
      </c>
      <c r="G39" s="70">
        <f t="shared" si="3"/>
        <v>3885203</v>
      </c>
      <c r="H39" s="70">
        <f t="shared" si="3"/>
        <v>2031514</v>
      </c>
      <c r="I39" s="70">
        <f t="shared" si="0"/>
        <v>15285339</v>
      </c>
      <c r="J39" s="70">
        <f t="shared" si="1"/>
        <v>35053.855838625124</v>
      </c>
      <c r="K39" s="70">
        <f t="shared" si="2"/>
        <v>19322.970248215966</v>
      </c>
    </row>
    <row r="40" spans="1:11" ht="21.75" customHeight="1">
      <c r="A40" s="33">
        <v>33</v>
      </c>
      <c r="B40" s="26" t="s">
        <v>21</v>
      </c>
      <c r="C40" s="60">
        <v>6030</v>
      </c>
      <c r="D40" s="60">
        <v>11706</v>
      </c>
      <c r="E40" s="71">
        <v>133642</v>
      </c>
      <c r="F40" s="64">
        <v>16895</v>
      </c>
      <c r="G40" s="71">
        <v>74584</v>
      </c>
      <c r="H40" s="64">
        <v>43973</v>
      </c>
      <c r="I40" s="66">
        <f t="shared" si="0"/>
        <v>269094</v>
      </c>
      <c r="J40" s="72">
        <f t="shared" si="1"/>
        <v>44625.87064676617</v>
      </c>
      <c r="K40" s="72">
        <f t="shared" si="2"/>
        <v>22987.69861609431</v>
      </c>
    </row>
    <row r="41" spans="1:11" ht="21.75" customHeight="1">
      <c r="A41" s="31">
        <v>34</v>
      </c>
      <c r="B41" s="20" t="s">
        <v>22</v>
      </c>
      <c r="C41" s="57">
        <v>3371</v>
      </c>
      <c r="D41" s="57">
        <v>6403</v>
      </c>
      <c r="E41" s="64">
        <v>78599</v>
      </c>
      <c r="F41" s="64">
        <v>11025</v>
      </c>
      <c r="G41" s="64">
        <v>42766</v>
      </c>
      <c r="H41" s="64">
        <v>18029</v>
      </c>
      <c r="I41" s="66">
        <f t="shared" si="0"/>
        <v>150419</v>
      </c>
      <c r="J41" s="66">
        <f t="shared" si="1"/>
        <v>44621.47730643726</v>
      </c>
      <c r="K41" s="66">
        <f t="shared" si="2"/>
        <v>23491.956895205374</v>
      </c>
    </row>
    <row r="42" spans="1:11" ht="21.75" customHeight="1">
      <c r="A42" s="31">
        <v>35</v>
      </c>
      <c r="B42" s="20" t="s">
        <v>46</v>
      </c>
      <c r="C42" s="57">
        <v>3597</v>
      </c>
      <c r="D42" s="57">
        <v>6614</v>
      </c>
      <c r="E42" s="64">
        <v>92324</v>
      </c>
      <c r="F42" s="64">
        <v>12018</v>
      </c>
      <c r="G42" s="64">
        <v>31540</v>
      </c>
      <c r="H42" s="64">
        <v>15787</v>
      </c>
      <c r="I42" s="66">
        <f t="shared" si="0"/>
        <v>151669</v>
      </c>
      <c r="J42" s="66">
        <f t="shared" si="1"/>
        <v>42165.41562413122</v>
      </c>
      <c r="K42" s="66">
        <f t="shared" si="2"/>
        <v>22931.508920471726</v>
      </c>
    </row>
    <row r="43" spans="1:11" ht="21.75" customHeight="1">
      <c r="A43" s="31">
        <v>36</v>
      </c>
      <c r="B43" s="20" t="s">
        <v>23</v>
      </c>
      <c r="C43" s="57">
        <v>4932</v>
      </c>
      <c r="D43" s="57">
        <v>8624</v>
      </c>
      <c r="E43" s="64">
        <v>89961</v>
      </c>
      <c r="F43" s="64">
        <v>0</v>
      </c>
      <c r="G43" s="64">
        <v>35222</v>
      </c>
      <c r="H43" s="64">
        <v>18789</v>
      </c>
      <c r="I43" s="66">
        <f t="shared" si="0"/>
        <v>143972</v>
      </c>
      <c r="J43" s="66">
        <f t="shared" si="1"/>
        <v>29191.40308191403</v>
      </c>
      <c r="K43" s="66">
        <f t="shared" si="2"/>
        <v>16694.3413729128</v>
      </c>
    </row>
    <row r="44" spans="1:11" ht="21.75" customHeight="1">
      <c r="A44" s="31">
        <v>37</v>
      </c>
      <c r="B44" s="20" t="s">
        <v>24</v>
      </c>
      <c r="C44" s="57">
        <v>3766</v>
      </c>
      <c r="D44" s="57">
        <v>6709</v>
      </c>
      <c r="E44" s="64">
        <v>79502</v>
      </c>
      <c r="F44" s="64">
        <v>14096</v>
      </c>
      <c r="G44" s="64">
        <v>15821</v>
      </c>
      <c r="H44" s="64">
        <v>8125</v>
      </c>
      <c r="I44" s="66">
        <f t="shared" si="0"/>
        <v>117544</v>
      </c>
      <c r="J44" s="66">
        <f t="shared" si="1"/>
        <v>31211.89591078067</v>
      </c>
      <c r="K44" s="66">
        <f t="shared" si="2"/>
        <v>17520.345804143686</v>
      </c>
    </row>
    <row r="45" spans="1:11" ht="21.75" customHeight="1">
      <c r="A45" s="31">
        <v>38</v>
      </c>
      <c r="B45" s="20" t="s">
        <v>25</v>
      </c>
      <c r="C45" s="57">
        <v>2925</v>
      </c>
      <c r="D45" s="57">
        <v>5030</v>
      </c>
      <c r="E45" s="64">
        <v>67065</v>
      </c>
      <c r="F45" s="64">
        <v>13176</v>
      </c>
      <c r="G45" s="64">
        <v>27648</v>
      </c>
      <c r="H45" s="64">
        <v>18340</v>
      </c>
      <c r="I45" s="66">
        <f t="shared" si="0"/>
        <v>126229</v>
      </c>
      <c r="J45" s="66">
        <f t="shared" si="1"/>
        <v>43155.21367521367</v>
      </c>
      <c r="K45" s="66">
        <f t="shared" si="2"/>
        <v>25095.228628230616</v>
      </c>
    </row>
    <row r="46" spans="1:11" ht="21.75" customHeight="1">
      <c r="A46" s="31">
        <v>39</v>
      </c>
      <c r="B46" s="20" t="s">
        <v>26</v>
      </c>
      <c r="C46" s="57">
        <v>7653</v>
      </c>
      <c r="D46" s="57">
        <v>13834</v>
      </c>
      <c r="E46" s="64">
        <v>216847</v>
      </c>
      <c r="F46" s="64">
        <v>45649</v>
      </c>
      <c r="G46" s="64">
        <v>22579</v>
      </c>
      <c r="H46" s="64">
        <v>17464</v>
      </c>
      <c r="I46" s="66">
        <f t="shared" si="0"/>
        <v>302539</v>
      </c>
      <c r="J46" s="66">
        <f t="shared" si="1"/>
        <v>39532.07892329805</v>
      </c>
      <c r="K46" s="66">
        <f t="shared" si="2"/>
        <v>21869.235217579877</v>
      </c>
    </row>
    <row r="47" spans="1:11" ht="21.75" customHeight="1">
      <c r="A47" s="31">
        <v>40</v>
      </c>
      <c r="B47" s="20" t="s">
        <v>27</v>
      </c>
      <c r="C47" s="57">
        <v>1746</v>
      </c>
      <c r="D47" s="57">
        <v>3339</v>
      </c>
      <c r="E47" s="64">
        <v>43998</v>
      </c>
      <c r="F47" s="64">
        <v>4214</v>
      </c>
      <c r="G47" s="64">
        <v>13682</v>
      </c>
      <c r="H47" s="64">
        <v>13281</v>
      </c>
      <c r="I47" s="66">
        <f t="shared" si="0"/>
        <v>75175</v>
      </c>
      <c r="J47" s="66">
        <f t="shared" si="1"/>
        <v>43055.555555555555</v>
      </c>
      <c r="K47" s="66">
        <f t="shared" si="2"/>
        <v>22514.22581611261</v>
      </c>
    </row>
    <row r="48" spans="1:11" ht="21.75" customHeight="1">
      <c r="A48" s="31">
        <v>41</v>
      </c>
      <c r="B48" s="20" t="s">
        <v>28</v>
      </c>
      <c r="C48" s="57">
        <v>4374</v>
      </c>
      <c r="D48" s="57">
        <v>9271</v>
      </c>
      <c r="E48" s="64">
        <v>102469</v>
      </c>
      <c r="F48" s="64">
        <v>18593</v>
      </c>
      <c r="G48" s="64">
        <v>35051</v>
      </c>
      <c r="H48" s="64">
        <v>15607</v>
      </c>
      <c r="I48" s="66">
        <f t="shared" si="0"/>
        <v>171720</v>
      </c>
      <c r="J48" s="66">
        <f t="shared" si="1"/>
        <v>39259.25925925926</v>
      </c>
      <c r="K48" s="66">
        <f t="shared" si="2"/>
        <v>18522.273756876282</v>
      </c>
    </row>
    <row r="49" spans="1:11" ht="21.75" customHeight="1">
      <c r="A49" s="31">
        <v>42</v>
      </c>
      <c r="B49" s="20" t="s">
        <v>29</v>
      </c>
      <c r="C49" s="57">
        <v>1558</v>
      </c>
      <c r="D49" s="57">
        <v>3123</v>
      </c>
      <c r="E49" s="64">
        <v>36462</v>
      </c>
      <c r="F49" s="64">
        <v>7317</v>
      </c>
      <c r="G49" s="64">
        <v>12904</v>
      </c>
      <c r="H49" s="64">
        <v>7231</v>
      </c>
      <c r="I49" s="66">
        <f t="shared" si="0"/>
        <v>63914</v>
      </c>
      <c r="J49" s="66">
        <f t="shared" si="1"/>
        <v>41023.10654685494</v>
      </c>
      <c r="K49" s="66">
        <f t="shared" si="2"/>
        <v>20465.577969900736</v>
      </c>
    </row>
    <row r="50" spans="1:11" ht="21.75" customHeight="1">
      <c r="A50" s="31">
        <v>43</v>
      </c>
      <c r="B50" s="20" t="s">
        <v>30</v>
      </c>
      <c r="C50" s="57">
        <v>4509</v>
      </c>
      <c r="D50" s="57">
        <v>9299</v>
      </c>
      <c r="E50" s="64">
        <v>122377</v>
      </c>
      <c r="F50" s="64">
        <v>19706</v>
      </c>
      <c r="G50" s="64">
        <v>47121</v>
      </c>
      <c r="H50" s="64">
        <v>21193</v>
      </c>
      <c r="I50" s="66">
        <f t="shared" si="0"/>
        <v>210397</v>
      </c>
      <c r="J50" s="66">
        <f t="shared" si="1"/>
        <v>46661.56575737414</v>
      </c>
      <c r="K50" s="66">
        <f t="shared" si="2"/>
        <v>22625.76621142058</v>
      </c>
    </row>
    <row r="51" spans="1:11" ht="21.75" customHeight="1">
      <c r="A51" s="32">
        <v>44</v>
      </c>
      <c r="B51" s="25" t="s">
        <v>31</v>
      </c>
      <c r="C51" s="59">
        <v>3535</v>
      </c>
      <c r="D51" s="59">
        <v>6312</v>
      </c>
      <c r="E51" s="67">
        <v>59581</v>
      </c>
      <c r="F51" s="67">
        <v>4798</v>
      </c>
      <c r="G51" s="67">
        <v>26271</v>
      </c>
      <c r="H51" s="67">
        <v>14864</v>
      </c>
      <c r="I51" s="66">
        <f t="shared" si="0"/>
        <v>105514</v>
      </c>
      <c r="J51" s="69">
        <f t="shared" si="1"/>
        <v>29848.37340876945</v>
      </c>
      <c r="K51" s="69">
        <f t="shared" si="2"/>
        <v>16716.41318124208</v>
      </c>
    </row>
    <row r="52" spans="1:11" s="21" customFormat="1" ht="21.75" customHeight="1">
      <c r="A52" s="39"/>
      <c r="B52" s="41" t="s">
        <v>1</v>
      </c>
      <c r="C52" s="70">
        <f aca="true" t="shared" si="4" ref="C52:H52">SUM(C40:C51)</f>
        <v>47996</v>
      </c>
      <c r="D52" s="70">
        <f t="shared" si="4"/>
        <v>90264</v>
      </c>
      <c r="E52" s="70">
        <f t="shared" si="4"/>
        <v>1122827</v>
      </c>
      <c r="F52" s="70">
        <f t="shared" si="4"/>
        <v>167487</v>
      </c>
      <c r="G52" s="70">
        <f t="shared" si="4"/>
        <v>385189</v>
      </c>
      <c r="H52" s="70">
        <f t="shared" si="4"/>
        <v>212683</v>
      </c>
      <c r="I52" s="70">
        <f t="shared" si="0"/>
        <v>1888186</v>
      </c>
      <c r="J52" s="70">
        <f t="shared" si="1"/>
        <v>39340.4867072256</v>
      </c>
      <c r="K52" s="70">
        <f t="shared" si="2"/>
        <v>20918.483559337055</v>
      </c>
    </row>
    <row r="53" spans="1:11" s="21" customFormat="1" ht="21.75" customHeight="1">
      <c r="A53" s="42"/>
      <c r="B53" s="43" t="s">
        <v>61</v>
      </c>
      <c r="C53" s="73">
        <f aca="true" t="shared" si="5" ref="C53:H53">SUM(C52+C39)</f>
        <v>484049</v>
      </c>
      <c r="D53" s="73">
        <f t="shared" si="5"/>
        <v>881309</v>
      </c>
      <c r="E53" s="73">
        <f t="shared" si="5"/>
        <v>9853992</v>
      </c>
      <c r="F53" s="73">
        <f t="shared" si="5"/>
        <v>804944</v>
      </c>
      <c r="G53" s="73">
        <f t="shared" si="5"/>
        <v>4270392</v>
      </c>
      <c r="H53" s="73">
        <f t="shared" si="5"/>
        <v>2244197</v>
      </c>
      <c r="I53" s="73">
        <f t="shared" si="0"/>
        <v>17173525</v>
      </c>
      <c r="J53" s="73">
        <f t="shared" si="1"/>
        <v>35478.89779753703</v>
      </c>
      <c r="K53" s="73">
        <f t="shared" si="2"/>
        <v>19486.383322988873</v>
      </c>
    </row>
    <row r="54" ht="17.25" customHeight="1">
      <c r="A54" s="2"/>
    </row>
    <row r="55" ht="17.25" customHeight="1"/>
  </sheetData>
  <sheetProtection/>
  <mergeCells count="12">
    <mergeCell ref="J3:J6"/>
    <mergeCell ref="K3:K6"/>
    <mergeCell ref="F4:F6"/>
    <mergeCell ref="G4:G6"/>
    <mergeCell ref="H4:H6"/>
    <mergeCell ref="A3:A6"/>
    <mergeCell ref="C3:D3"/>
    <mergeCell ref="E3:H3"/>
    <mergeCell ref="C4:C6"/>
    <mergeCell ref="D4:D6"/>
    <mergeCell ref="E4:E6"/>
    <mergeCell ref="B3:B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showGridLines="0" view="pageBreakPreview" zoomScale="75" zoomScaleSheetLayoutView="75" zoomScalePageLayoutView="0" workbookViewId="0" topLeftCell="A1">
      <pane xSplit="2" ySplit="6" topLeftCell="C7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O38" sqref="O38"/>
    </sheetView>
  </sheetViews>
  <sheetFormatPr defaultColWidth="9.00390625" defaultRowHeight="13.5"/>
  <cols>
    <col min="1" max="1" width="4.625" style="1" customWidth="1"/>
    <col min="2" max="2" width="11.625" style="27" customWidth="1"/>
    <col min="3" max="11" width="12.625" style="1" customWidth="1"/>
    <col min="12" max="16384" width="9.00390625" style="1" customWidth="1"/>
  </cols>
  <sheetData>
    <row r="1" spans="1:11" ht="23.25" customHeight="1">
      <c r="A1" s="6"/>
      <c r="B1" s="38"/>
      <c r="C1" s="10"/>
      <c r="D1" s="10"/>
      <c r="E1" s="10"/>
      <c r="F1" s="10"/>
      <c r="G1" s="10"/>
      <c r="H1" s="10"/>
      <c r="I1" s="10"/>
      <c r="J1" s="10"/>
      <c r="K1" s="10"/>
    </row>
    <row r="2" spans="1:11" ht="23.25" customHeight="1">
      <c r="A2" s="14" t="s">
        <v>63</v>
      </c>
      <c r="B2" s="38"/>
      <c r="C2" s="10"/>
      <c r="D2" s="10"/>
      <c r="E2" s="10"/>
      <c r="F2" s="10"/>
      <c r="G2" s="10"/>
      <c r="H2" s="10"/>
      <c r="I2" s="10"/>
      <c r="J2" s="10"/>
      <c r="K2" s="10"/>
    </row>
    <row r="3" spans="1:11" ht="17.25" customHeight="1">
      <c r="A3" s="88" t="s">
        <v>48</v>
      </c>
      <c r="B3" s="96" t="s">
        <v>49</v>
      </c>
      <c r="C3" s="86" t="s">
        <v>50</v>
      </c>
      <c r="D3" s="91"/>
      <c r="E3" s="86" t="s">
        <v>51</v>
      </c>
      <c r="F3" s="87"/>
      <c r="G3" s="87"/>
      <c r="H3" s="87"/>
      <c r="I3" s="15"/>
      <c r="J3" s="83" t="s">
        <v>52</v>
      </c>
      <c r="K3" s="83" t="s">
        <v>53</v>
      </c>
    </row>
    <row r="4" spans="1:11" ht="17.25" customHeight="1">
      <c r="A4" s="89"/>
      <c r="B4" s="97"/>
      <c r="C4" s="92" t="s">
        <v>54</v>
      </c>
      <c r="D4" s="95" t="s">
        <v>55</v>
      </c>
      <c r="E4" s="83" t="s">
        <v>56</v>
      </c>
      <c r="F4" s="83" t="s">
        <v>57</v>
      </c>
      <c r="G4" s="83" t="s">
        <v>58</v>
      </c>
      <c r="H4" s="83" t="s">
        <v>0</v>
      </c>
      <c r="I4" s="16" t="s">
        <v>59</v>
      </c>
      <c r="J4" s="84"/>
      <c r="K4" s="84"/>
    </row>
    <row r="5" spans="1:11" ht="17.25" customHeight="1">
      <c r="A5" s="89"/>
      <c r="B5" s="97"/>
      <c r="C5" s="93"/>
      <c r="D5" s="95"/>
      <c r="E5" s="84"/>
      <c r="F5" s="84"/>
      <c r="G5" s="84"/>
      <c r="H5" s="84"/>
      <c r="I5" s="16" t="s">
        <v>60</v>
      </c>
      <c r="J5" s="84"/>
      <c r="K5" s="84"/>
    </row>
    <row r="6" spans="1:11" ht="17.25" customHeight="1">
      <c r="A6" s="90"/>
      <c r="B6" s="98"/>
      <c r="C6" s="94"/>
      <c r="D6" s="95"/>
      <c r="E6" s="85"/>
      <c r="F6" s="85"/>
      <c r="G6" s="85"/>
      <c r="H6" s="85"/>
      <c r="I6" s="17"/>
      <c r="J6" s="85"/>
      <c r="K6" s="85"/>
    </row>
    <row r="7" spans="1:11" ht="21.75" customHeight="1">
      <c r="A7" s="30">
        <v>1</v>
      </c>
      <c r="B7" s="24" t="s">
        <v>3</v>
      </c>
      <c r="C7" s="56">
        <v>21510</v>
      </c>
      <c r="D7" s="56">
        <v>26903</v>
      </c>
      <c r="E7" s="61">
        <v>376141</v>
      </c>
      <c r="F7" s="61">
        <v>0</v>
      </c>
      <c r="G7" s="61">
        <v>202562</v>
      </c>
      <c r="H7" s="61">
        <v>92391</v>
      </c>
      <c r="I7" s="63">
        <f>SUM(E7:H7)</f>
        <v>671094</v>
      </c>
      <c r="J7" s="63">
        <f>SUM(I7*1000/C7)</f>
        <v>31199.16317991632</v>
      </c>
      <c r="K7" s="63">
        <f>SUM(I7*1000/D7)</f>
        <v>24944.950377281344</v>
      </c>
    </row>
    <row r="8" spans="1:11" ht="21.75" customHeight="1">
      <c r="A8" s="31">
        <v>2</v>
      </c>
      <c r="B8" s="20" t="s">
        <v>4</v>
      </c>
      <c r="C8" s="57">
        <v>12218</v>
      </c>
      <c r="D8" s="57">
        <v>14989</v>
      </c>
      <c r="E8" s="64">
        <v>219748</v>
      </c>
      <c r="F8" s="64">
        <v>0</v>
      </c>
      <c r="G8" s="64">
        <v>163608</v>
      </c>
      <c r="H8" s="64">
        <v>0</v>
      </c>
      <c r="I8" s="66">
        <f>SUM(E8:H8)</f>
        <v>383356</v>
      </c>
      <c r="J8" s="66">
        <f aca="true" t="shared" si="0" ref="J8:J51">SUM(I8*1000/C8)</f>
        <v>31376.330004910786</v>
      </c>
      <c r="K8" s="66">
        <f aca="true" t="shared" si="1" ref="K8:K51">SUM(I8*1000/D8)</f>
        <v>25575.82226966442</v>
      </c>
    </row>
    <row r="9" spans="1:11" ht="21.75" customHeight="1">
      <c r="A9" s="31">
        <v>3</v>
      </c>
      <c r="B9" s="20" t="s">
        <v>5</v>
      </c>
      <c r="C9" s="57">
        <v>11971</v>
      </c>
      <c r="D9" s="57">
        <v>14750</v>
      </c>
      <c r="E9" s="64">
        <v>188219</v>
      </c>
      <c r="F9" s="64">
        <v>11047</v>
      </c>
      <c r="G9" s="64">
        <v>93060</v>
      </c>
      <c r="H9" s="64">
        <v>50670</v>
      </c>
      <c r="I9" s="66">
        <f aca="true" t="shared" si="2" ref="I9:I51">SUM(E9:H9)</f>
        <v>342996</v>
      </c>
      <c r="J9" s="66">
        <f t="shared" si="0"/>
        <v>28652.242920390945</v>
      </c>
      <c r="K9" s="66">
        <f t="shared" si="1"/>
        <v>23253.966101694914</v>
      </c>
    </row>
    <row r="10" spans="1:11" ht="21.75" customHeight="1">
      <c r="A10" s="31">
        <v>4</v>
      </c>
      <c r="B10" s="20" t="s">
        <v>6</v>
      </c>
      <c r="C10" s="57">
        <v>13308</v>
      </c>
      <c r="D10" s="57">
        <v>17212</v>
      </c>
      <c r="E10" s="64">
        <v>166342</v>
      </c>
      <c r="F10" s="64">
        <v>0</v>
      </c>
      <c r="G10" s="64">
        <v>164259</v>
      </c>
      <c r="H10" s="64">
        <v>0</v>
      </c>
      <c r="I10" s="66">
        <f t="shared" si="2"/>
        <v>330601</v>
      </c>
      <c r="J10" s="66">
        <f t="shared" si="0"/>
        <v>24842.275323113918</v>
      </c>
      <c r="K10" s="66">
        <f t="shared" si="1"/>
        <v>19207.587729491053</v>
      </c>
    </row>
    <row r="11" spans="1:11" ht="21.75" customHeight="1">
      <c r="A11" s="31">
        <v>5</v>
      </c>
      <c r="B11" s="20" t="s">
        <v>7</v>
      </c>
      <c r="C11" s="57">
        <v>6962</v>
      </c>
      <c r="D11" s="57">
        <v>8991</v>
      </c>
      <c r="E11" s="64">
        <v>75370</v>
      </c>
      <c r="F11" s="64">
        <v>16065</v>
      </c>
      <c r="G11" s="64">
        <v>72388</v>
      </c>
      <c r="H11" s="64">
        <v>27457</v>
      </c>
      <c r="I11" s="66">
        <f t="shared" si="2"/>
        <v>191280</v>
      </c>
      <c r="J11" s="66">
        <f t="shared" si="0"/>
        <v>27474.863544958345</v>
      </c>
      <c r="K11" s="66">
        <f t="shared" si="1"/>
        <v>21274.607941274608</v>
      </c>
    </row>
    <row r="12" spans="1:11" ht="21.75" customHeight="1">
      <c r="A12" s="31">
        <v>6</v>
      </c>
      <c r="B12" s="20" t="s">
        <v>8</v>
      </c>
      <c r="C12" s="57">
        <v>4868</v>
      </c>
      <c r="D12" s="57">
        <v>6496</v>
      </c>
      <c r="E12" s="64">
        <v>85007</v>
      </c>
      <c r="F12" s="64">
        <v>8431</v>
      </c>
      <c r="G12" s="64">
        <v>48548</v>
      </c>
      <c r="H12" s="64">
        <v>23707</v>
      </c>
      <c r="I12" s="66">
        <f t="shared" si="2"/>
        <v>165693</v>
      </c>
      <c r="J12" s="66">
        <f t="shared" si="0"/>
        <v>34037.18159408381</v>
      </c>
      <c r="K12" s="66">
        <f t="shared" si="1"/>
        <v>25506.92733990148</v>
      </c>
    </row>
    <row r="13" spans="1:11" ht="21.75" customHeight="1">
      <c r="A13" s="31">
        <v>7</v>
      </c>
      <c r="B13" s="20" t="s">
        <v>32</v>
      </c>
      <c r="C13" s="57">
        <v>5990</v>
      </c>
      <c r="D13" s="57">
        <v>7454</v>
      </c>
      <c r="E13" s="64">
        <v>79252</v>
      </c>
      <c r="F13" s="64">
        <v>0</v>
      </c>
      <c r="G13" s="64">
        <v>69142</v>
      </c>
      <c r="H13" s="64">
        <v>0</v>
      </c>
      <c r="I13" s="66">
        <f t="shared" si="2"/>
        <v>148394</v>
      </c>
      <c r="J13" s="66">
        <f t="shared" si="0"/>
        <v>24773.622704507514</v>
      </c>
      <c r="K13" s="66">
        <f t="shared" si="1"/>
        <v>19907.9688757714</v>
      </c>
    </row>
    <row r="14" spans="1:11" ht="21.75" customHeight="1">
      <c r="A14" s="31">
        <v>8</v>
      </c>
      <c r="B14" s="20" t="s">
        <v>9</v>
      </c>
      <c r="C14" s="57">
        <v>4426</v>
      </c>
      <c r="D14" s="57">
        <v>5835</v>
      </c>
      <c r="E14" s="64">
        <v>67232</v>
      </c>
      <c r="F14" s="64">
        <v>14577</v>
      </c>
      <c r="G14" s="64">
        <v>34074</v>
      </c>
      <c r="H14" s="64">
        <v>16383</v>
      </c>
      <c r="I14" s="66">
        <f t="shared" si="2"/>
        <v>132266</v>
      </c>
      <c r="J14" s="66">
        <f t="shared" si="0"/>
        <v>29883.868052417532</v>
      </c>
      <c r="K14" s="66">
        <f t="shared" si="1"/>
        <v>22667.694944301627</v>
      </c>
    </row>
    <row r="15" spans="1:11" ht="21.75" customHeight="1">
      <c r="A15" s="31">
        <v>9</v>
      </c>
      <c r="B15" s="20" t="s">
        <v>33</v>
      </c>
      <c r="C15" s="57">
        <v>5905</v>
      </c>
      <c r="D15" s="57">
        <v>7712</v>
      </c>
      <c r="E15" s="64">
        <v>70378</v>
      </c>
      <c r="F15" s="64">
        <v>13675</v>
      </c>
      <c r="G15" s="64">
        <v>48526</v>
      </c>
      <c r="H15" s="64">
        <v>24319</v>
      </c>
      <c r="I15" s="66">
        <f t="shared" si="2"/>
        <v>156898</v>
      </c>
      <c r="J15" s="66">
        <f t="shared" si="0"/>
        <v>26570.364098221846</v>
      </c>
      <c r="K15" s="66">
        <f t="shared" si="1"/>
        <v>20344.657676348546</v>
      </c>
    </row>
    <row r="16" spans="1:11" ht="21.75" customHeight="1">
      <c r="A16" s="31">
        <v>10</v>
      </c>
      <c r="B16" s="20" t="s">
        <v>10</v>
      </c>
      <c r="C16" s="57">
        <v>4432</v>
      </c>
      <c r="D16" s="57">
        <v>5711</v>
      </c>
      <c r="E16" s="64">
        <v>37898</v>
      </c>
      <c r="F16" s="64">
        <v>5702</v>
      </c>
      <c r="G16" s="64">
        <v>33217</v>
      </c>
      <c r="H16" s="64">
        <v>15123</v>
      </c>
      <c r="I16" s="66">
        <f t="shared" si="2"/>
        <v>91940</v>
      </c>
      <c r="J16" s="66">
        <f t="shared" si="0"/>
        <v>20744.584837545128</v>
      </c>
      <c r="K16" s="66">
        <f t="shared" si="1"/>
        <v>16098.756785151461</v>
      </c>
    </row>
    <row r="17" spans="1:11" ht="21.75" customHeight="1">
      <c r="A17" s="31">
        <v>11</v>
      </c>
      <c r="B17" s="20" t="s">
        <v>11</v>
      </c>
      <c r="C17" s="57">
        <v>2500</v>
      </c>
      <c r="D17" s="57">
        <v>3149</v>
      </c>
      <c r="E17" s="64">
        <v>39466</v>
      </c>
      <c r="F17" s="64">
        <v>7866</v>
      </c>
      <c r="G17" s="64">
        <v>21312</v>
      </c>
      <c r="H17" s="64">
        <v>8734</v>
      </c>
      <c r="I17" s="66">
        <f t="shared" si="2"/>
        <v>77378</v>
      </c>
      <c r="J17" s="66">
        <f t="shared" si="0"/>
        <v>30951.2</v>
      </c>
      <c r="K17" s="66">
        <f t="shared" si="1"/>
        <v>24572.24515719276</v>
      </c>
    </row>
    <row r="18" spans="1:11" ht="21.75" customHeight="1">
      <c r="A18" s="31">
        <v>12</v>
      </c>
      <c r="B18" s="20" t="s">
        <v>12</v>
      </c>
      <c r="C18" s="57">
        <v>3961</v>
      </c>
      <c r="D18" s="57">
        <v>4919</v>
      </c>
      <c r="E18" s="64">
        <v>55015</v>
      </c>
      <c r="F18" s="64">
        <v>7424</v>
      </c>
      <c r="G18" s="64">
        <v>36812</v>
      </c>
      <c r="H18" s="64">
        <v>17321</v>
      </c>
      <c r="I18" s="66">
        <f t="shared" si="2"/>
        <v>116572</v>
      </c>
      <c r="J18" s="66">
        <f t="shared" si="0"/>
        <v>29429.941933855087</v>
      </c>
      <c r="K18" s="66">
        <f t="shared" si="1"/>
        <v>23698.31266517585</v>
      </c>
    </row>
    <row r="19" spans="1:11" ht="21.75" customHeight="1">
      <c r="A19" s="31">
        <v>13</v>
      </c>
      <c r="B19" s="20" t="s">
        <v>13</v>
      </c>
      <c r="C19" s="57">
        <v>7183</v>
      </c>
      <c r="D19" s="57">
        <v>9236</v>
      </c>
      <c r="E19" s="64">
        <v>130612</v>
      </c>
      <c r="F19" s="64">
        <v>0</v>
      </c>
      <c r="G19" s="64">
        <v>89742</v>
      </c>
      <c r="H19" s="64">
        <v>0</v>
      </c>
      <c r="I19" s="66">
        <f t="shared" si="2"/>
        <v>220354</v>
      </c>
      <c r="J19" s="66">
        <f t="shared" si="0"/>
        <v>30677.154392315188</v>
      </c>
      <c r="K19" s="66">
        <f t="shared" si="1"/>
        <v>23858.16370723257</v>
      </c>
    </row>
    <row r="20" spans="1:11" ht="21.75" customHeight="1">
      <c r="A20" s="31">
        <v>14</v>
      </c>
      <c r="B20" s="20" t="s">
        <v>14</v>
      </c>
      <c r="C20" s="57">
        <v>8813</v>
      </c>
      <c r="D20" s="57">
        <v>10756</v>
      </c>
      <c r="E20" s="64">
        <v>108931</v>
      </c>
      <c r="F20" s="64">
        <v>0</v>
      </c>
      <c r="G20" s="64">
        <v>68704</v>
      </c>
      <c r="H20" s="64">
        <v>41529</v>
      </c>
      <c r="I20" s="66">
        <f t="shared" si="2"/>
        <v>219164</v>
      </c>
      <c r="J20" s="66">
        <f t="shared" si="0"/>
        <v>24868.262793600363</v>
      </c>
      <c r="K20" s="66">
        <f t="shared" si="1"/>
        <v>20375.976199330606</v>
      </c>
    </row>
    <row r="21" spans="1:11" ht="21.75" customHeight="1">
      <c r="A21" s="31">
        <v>15</v>
      </c>
      <c r="B21" s="20" t="s">
        <v>15</v>
      </c>
      <c r="C21" s="57">
        <v>5901</v>
      </c>
      <c r="D21" s="57">
        <v>7264</v>
      </c>
      <c r="E21" s="64">
        <v>64436</v>
      </c>
      <c r="F21" s="64">
        <v>0</v>
      </c>
      <c r="G21" s="64">
        <v>104808</v>
      </c>
      <c r="H21" s="64">
        <v>0</v>
      </c>
      <c r="I21" s="66">
        <f t="shared" si="2"/>
        <v>169244</v>
      </c>
      <c r="J21" s="66">
        <f t="shared" si="0"/>
        <v>28680.56261650568</v>
      </c>
      <c r="K21" s="66">
        <f t="shared" si="1"/>
        <v>23299.008810572686</v>
      </c>
    </row>
    <row r="22" spans="1:11" ht="21.75" customHeight="1">
      <c r="A22" s="31">
        <v>16</v>
      </c>
      <c r="B22" s="20" t="s">
        <v>16</v>
      </c>
      <c r="C22" s="57">
        <v>14137</v>
      </c>
      <c r="D22" s="57">
        <v>17794</v>
      </c>
      <c r="E22" s="64">
        <v>234063</v>
      </c>
      <c r="F22" s="64">
        <v>0</v>
      </c>
      <c r="G22" s="64">
        <v>201227</v>
      </c>
      <c r="H22" s="64">
        <v>0</v>
      </c>
      <c r="I22" s="66">
        <f t="shared" si="2"/>
        <v>435290</v>
      </c>
      <c r="J22" s="66">
        <f t="shared" si="0"/>
        <v>30790.832567022706</v>
      </c>
      <c r="K22" s="66">
        <f t="shared" si="1"/>
        <v>24462.74024952231</v>
      </c>
    </row>
    <row r="23" spans="1:11" ht="21.75" customHeight="1">
      <c r="A23" s="31">
        <v>17</v>
      </c>
      <c r="B23" s="20" t="s">
        <v>17</v>
      </c>
      <c r="C23" s="57">
        <v>11046</v>
      </c>
      <c r="D23" s="57">
        <v>13945</v>
      </c>
      <c r="E23" s="64">
        <v>119674</v>
      </c>
      <c r="F23" s="64">
        <v>0</v>
      </c>
      <c r="G23" s="64">
        <v>112031</v>
      </c>
      <c r="H23" s="64">
        <v>0</v>
      </c>
      <c r="I23" s="66">
        <f t="shared" si="2"/>
        <v>231705</v>
      </c>
      <c r="J23" s="66">
        <f t="shared" si="0"/>
        <v>20976.37153720804</v>
      </c>
      <c r="K23" s="66">
        <f t="shared" si="1"/>
        <v>16615.632843313015</v>
      </c>
    </row>
    <row r="24" spans="1:11" ht="21.75" customHeight="1">
      <c r="A24" s="31">
        <v>18</v>
      </c>
      <c r="B24" s="20" t="s">
        <v>18</v>
      </c>
      <c r="C24" s="57">
        <v>6586</v>
      </c>
      <c r="D24" s="57">
        <v>8406</v>
      </c>
      <c r="E24" s="64">
        <v>97860</v>
      </c>
      <c r="F24" s="64">
        <v>13701</v>
      </c>
      <c r="G24" s="64">
        <v>68540</v>
      </c>
      <c r="H24" s="64">
        <v>31566</v>
      </c>
      <c r="I24" s="66">
        <f t="shared" si="2"/>
        <v>211667</v>
      </c>
      <c r="J24" s="66">
        <f t="shared" si="0"/>
        <v>32138.93106589736</v>
      </c>
      <c r="K24" s="66">
        <f t="shared" si="1"/>
        <v>25180.466333571258</v>
      </c>
    </row>
    <row r="25" spans="1:11" ht="21.75" customHeight="1">
      <c r="A25" s="31">
        <v>19</v>
      </c>
      <c r="B25" s="20" t="s">
        <v>19</v>
      </c>
      <c r="C25" s="57">
        <v>3136</v>
      </c>
      <c r="D25" s="57">
        <v>4064</v>
      </c>
      <c r="E25" s="64">
        <v>28443</v>
      </c>
      <c r="F25" s="64">
        <v>4486</v>
      </c>
      <c r="G25" s="64">
        <v>24627</v>
      </c>
      <c r="H25" s="64">
        <v>9849</v>
      </c>
      <c r="I25" s="66">
        <f t="shared" si="2"/>
        <v>67405</v>
      </c>
      <c r="J25" s="66">
        <f t="shared" si="0"/>
        <v>21493.941326530614</v>
      </c>
      <c r="K25" s="66">
        <f t="shared" si="1"/>
        <v>16585.87598425197</v>
      </c>
    </row>
    <row r="26" spans="1:11" ht="21.75" customHeight="1">
      <c r="A26" s="31">
        <v>20</v>
      </c>
      <c r="B26" s="20" t="s">
        <v>20</v>
      </c>
      <c r="C26" s="57">
        <v>4057</v>
      </c>
      <c r="D26" s="57">
        <v>5140</v>
      </c>
      <c r="E26" s="64">
        <v>46476</v>
      </c>
      <c r="F26" s="64">
        <v>0</v>
      </c>
      <c r="G26" s="64">
        <v>44031</v>
      </c>
      <c r="H26" s="64">
        <v>22671</v>
      </c>
      <c r="I26" s="66">
        <f t="shared" si="2"/>
        <v>113178</v>
      </c>
      <c r="J26" s="66">
        <f t="shared" si="0"/>
        <v>27896.968203105742</v>
      </c>
      <c r="K26" s="66">
        <f t="shared" si="1"/>
        <v>22019.06614785992</v>
      </c>
    </row>
    <row r="27" spans="1:11" ht="21.75" customHeight="1">
      <c r="A27" s="31">
        <v>21</v>
      </c>
      <c r="B27" s="20" t="s">
        <v>34</v>
      </c>
      <c r="C27" s="57">
        <v>4210</v>
      </c>
      <c r="D27" s="57">
        <v>5447</v>
      </c>
      <c r="E27" s="64">
        <v>44873</v>
      </c>
      <c r="F27" s="64">
        <v>5882</v>
      </c>
      <c r="G27" s="64">
        <v>22442</v>
      </c>
      <c r="H27" s="64">
        <v>14485</v>
      </c>
      <c r="I27" s="66">
        <f t="shared" si="2"/>
        <v>87682</v>
      </c>
      <c r="J27" s="66">
        <f aca="true" t="shared" si="3" ref="J27:J32">SUM(I27*1000/C27)</f>
        <v>20827.0783847981</v>
      </c>
      <c r="K27" s="66">
        <f aca="true" t="shared" si="4" ref="K27:K32">SUM(I27*1000/D27)</f>
        <v>16097.30126675234</v>
      </c>
    </row>
    <row r="28" spans="1:11" ht="21.75" customHeight="1">
      <c r="A28" s="31">
        <v>22</v>
      </c>
      <c r="B28" s="18" t="s">
        <v>35</v>
      </c>
      <c r="C28" s="57">
        <v>4429</v>
      </c>
      <c r="D28" s="57">
        <v>5640</v>
      </c>
      <c r="E28" s="64">
        <v>59945</v>
      </c>
      <c r="F28" s="64">
        <v>0</v>
      </c>
      <c r="G28" s="64">
        <v>54750</v>
      </c>
      <c r="H28" s="64">
        <v>0</v>
      </c>
      <c r="I28" s="66">
        <f t="shared" si="2"/>
        <v>114695</v>
      </c>
      <c r="J28" s="66">
        <f t="shared" si="3"/>
        <v>25896.364867916007</v>
      </c>
      <c r="K28" s="66">
        <f t="shared" si="4"/>
        <v>20335.992907801417</v>
      </c>
    </row>
    <row r="29" spans="1:11" ht="21.75" customHeight="1">
      <c r="A29" s="31">
        <v>23</v>
      </c>
      <c r="B29" s="18" t="s">
        <v>36</v>
      </c>
      <c r="C29" s="57">
        <v>10062</v>
      </c>
      <c r="D29" s="57">
        <v>13286</v>
      </c>
      <c r="E29" s="64">
        <v>156453</v>
      </c>
      <c r="F29" s="64">
        <v>0</v>
      </c>
      <c r="G29" s="64">
        <v>126092</v>
      </c>
      <c r="H29" s="64">
        <v>0</v>
      </c>
      <c r="I29" s="66">
        <f t="shared" si="2"/>
        <v>282545</v>
      </c>
      <c r="J29" s="66">
        <f t="shared" si="3"/>
        <v>28080.40151063407</v>
      </c>
      <c r="K29" s="66">
        <f t="shared" si="4"/>
        <v>21266.370615685682</v>
      </c>
    </row>
    <row r="30" spans="1:11" ht="21.75" customHeight="1">
      <c r="A30" s="31">
        <v>24</v>
      </c>
      <c r="B30" s="18" t="s">
        <v>37</v>
      </c>
      <c r="C30" s="57">
        <v>6113</v>
      </c>
      <c r="D30" s="57">
        <v>8374</v>
      </c>
      <c r="E30" s="64">
        <v>85911</v>
      </c>
      <c r="F30" s="64">
        <v>15894</v>
      </c>
      <c r="G30" s="64">
        <v>41318</v>
      </c>
      <c r="H30" s="64">
        <v>23263</v>
      </c>
      <c r="I30" s="66">
        <f t="shared" si="2"/>
        <v>166386</v>
      </c>
      <c r="J30" s="66">
        <f t="shared" si="3"/>
        <v>27218.38704400458</v>
      </c>
      <c r="K30" s="66">
        <f t="shared" si="4"/>
        <v>19869.357535228086</v>
      </c>
    </row>
    <row r="31" spans="1:11" ht="21.75" customHeight="1">
      <c r="A31" s="31">
        <v>25</v>
      </c>
      <c r="B31" s="18" t="s">
        <v>38</v>
      </c>
      <c r="C31" s="57">
        <v>4508</v>
      </c>
      <c r="D31" s="57">
        <v>5836</v>
      </c>
      <c r="E31" s="64">
        <v>43856</v>
      </c>
      <c r="F31" s="64">
        <v>6557</v>
      </c>
      <c r="G31" s="64">
        <v>43402</v>
      </c>
      <c r="H31" s="64">
        <v>18272</v>
      </c>
      <c r="I31" s="66">
        <f t="shared" si="2"/>
        <v>112087</v>
      </c>
      <c r="J31" s="66">
        <f t="shared" si="3"/>
        <v>24864.01952085182</v>
      </c>
      <c r="K31" s="66">
        <f t="shared" si="4"/>
        <v>19206.134338588075</v>
      </c>
    </row>
    <row r="32" spans="1:11" ht="21.75" customHeight="1">
      <c r="A32" s="31">
        <v>26</v>
      </c>
      <c r="B32" s="18" t="s">
        <v>39</v>
      </c>
      <c r="C32" s="57">
        <v>3667</v>
      </c>
      <c r="D32" s="57">
        <v>4752</v>
      </c>
      <c r="E32" s="64">
        <v>53517</v>
      </c>
      <c r="F32" s="64">
        <v>0</v>
      </c>
      <c r="G32" s="64">
        <v>39686</v>
      </c>
      <c r="H32" s="64">
        <v>15062</v>
      </c>
      <c r="I32" s="66">
        <f t="shared" si="2"/>
        <v>108265</v>
      </c>
      <c r="J32" s="66">
        <f t="shared" si="3"/>
        <v>29524.134169620942</v>
      </c>
      <c r="K32" s="66">
        <f t="shared" si="4"/>
        <v>22783.03872053872</v>
      </c>
    </row>
    <row r="33" spans="1:11" ht="21.75" customHeight="1">
      <c r="A33" s="31">
        <v>27</v>
      </c>
      <c r="B33" s="28" t="s">
        <v>40</v>
      </c>
      <c r="C33" s="57">
        <v>4736</v>
      </c>
      <c r="D33" s="57">
        <v>6319</v>
      </c>
      <c r="E33" s="64">
        <v>100494</v>
      </c>
      <c r="F33" s="64">
        <v>10568</v>
      </c>
      <c r="G33" s="64">
        <v>45919</v>
      </c>
      <c r="H33" s="64">
        <v>15464</v>
      </c>
      <c r="I33" s="66">
        <f t="shared" si="2"/>
        <v>172445</v>
      </c>
      <c r="J33" s="66">
        <f t="shared" si="0"/>
        <v>36411.52871621621</v>
      </c>
      <c r="K33" s="66">
        <f t="shared" si="1"/>
        <v>27289.91929102706</v>
      </c>
    </row>
    <row r="34" spans="1:11" ht="21.75" customHeight="1">
      <c r="A34" s="31">
        <v>28</v>
      </c>
      <c r="B34" s="20" t="s">
        <v>41</v>
      </c>
      <c r="C34" s="57">
        <v>9418</v>
      </c>
      <c r="D34" s="57">
        <v>12239</v>
      </c>
      <c r="E34" s="64">
        <v>144433</v>
      </c>
      <c r="F34" s="64">
        <v>0</v>
      </c>
      <c r="G34" s="64">
        <v>133332</v>
      </c>
      <c r="H34" s="64">
        <v>0</v>
      </c>
      <c r="I34" s="66">
        <f t="shared" si="2"/>
        <v>277765</v>
      </c>
      <c r="J34" s="66">
        <f t="shared" si="0"/>
        <v>29492.992142705458</v>
      </c>
      <c r="K34" s="66">
        <f t="shared" si="1"/>
        <v>22695.073126889452</v>
      </c>
    </row>
    <row r="35" spans="1:11" ht="21.75" customHeight="1">
      <c r="A35" s="31">
        <v>29</v>
      </c>
      <c r="B35" s="20" t="s">
        <v>42</v>
      </c>
      <c r="C35" s="57">
        <v>4370</v>
      </c>
      <c r="D35" s="57">
        <v>6087</v>
      </c>
      <c r="E35" s="64">
        <v>72165</v>
      </c>
      <c r="F35" s="64">
        <v>7992</v>
      </c>
      <c r="G35" s="64">
        <v>45600</v>
      </c>
      <c r="H35" s="64">
        <v>10697</v>
      </c>
      <c r="I35" s="66">
        <f t="shared" si="2"/>
        <v>136454</v>
      </c>
      <c r="J35" s="66">
        <f t="shared" si="0"/>
        <v>31225.17162471396</v>
      </c>
      <c r="K35" s="66">
        <f t="shared" si="1"/>
        <v>22417.28273369476</v>
      </c>
    </row>
    <row r="36" spans="1:11" ht="21.75" customHeight="1">
      <c r="A36" s="31">
        <v>30</v>
      </c>
      <c r="B36" s="20" t="s">
        <v>43</v>
      </c>
      <c r="C36" s="57">
        <v>6351</v>
      </c>
      <c r="D36" s="57">
        <v>9014</v>
      </c>
      <c r="E36" s="64">
        <v>137793</v>
      </c>
      <c r="F36" s="64">
        <v>0</v>
      </c>
      <c r="G36" s="64">
        <v>88453</v>
      </c>
      <c r="H36" s="64">
        <v>0</v>
      </c>
      <c r="I36" s="66">
        <f t="shared" si="2"/>
        <v>226246</v>
      </c>
      <c r="J36" s="66">
        <f t="shared" si="0"/>
        <v>35623.68131002992</v>
      </c>
      <c r="K36" s="66">
        <f t="shared" si="1"/>
        <v>25099.400931883738</v>
      </c>
    </row>
    <row r="37" spans="1:11" ht="21.75" customHeight="1">
      <c r="A37" s="31">
        <v>31</v>
      </c>
      <c r="B37" s="20" t="s">
        <v>44</v>
      </c>
      <c r="C37" s="57">
        <v>3739</v>
      </c>
      <c r="D37" s="57">
        <v>4778</v>
      </c>
      <c r="E37" s="64">
        <v>47536</v>
      </c>
      <c r="F37" s="64">
        <v>0</v>
      </c>
      <c r="G37" s="64">
        <v>32007</v>
      </c>
      <c r="H37" s="64">
        <v>18447</v>
      </c>
      <c r="I37" s="66">
        <f t="shared" si="2"/>
        <v>97990</v>
      </c>
      <c r="J37" s="66">
        <f t="shared" si="0"/>
        <v>26207.54212356245</v>
      </c>
      <c r="K37" s="66">
        <f t="shared" si="1"/>
        <v>20508.580996232733</v>
      </c>
    </row>
    <row r="38" spans="1:11" ht="21.75" customHeight="1">
      <c r="A38" s="32">
        <v>32</v>
      </c>
      <c r="B38" s="25" t="s">
        <v>45</v>
      </c>
      <c r="C38" s="59">
        <v>4777</v>
      </c>
      <c r="D38" s="59">
        <v>6315</v>
      </c>
      <c r="E38" s="67">
        <v>102403</v>
      </c>
      <c r="F38" s="67">
        <v>0</v>
      </c>
      <c r="G38" s="67">
        <v>73682</v>
      </c>
      <c r="H38" s="67">
        <v>0</v>
      </c>
      <c r="I38" s="74">
        <f t="shared" si="2"/>
        <v>176085</v>
      </c>
      <c r="J38" s="69">
        <f t="shared" si="0"/>
        <v>36861.00062800921</v>
      </c>
      <c r="K38" s="69">
        <f t="shared" si="1"/>
        <v>27883.610451306413</v>
      </c>
    </row>
    <row r="39" spans="1:11" s="21" customFormat="1" ht="21.75" customHeight="1">
      <c r="A39" s="39"/>
      <c r="B39" s="40" t="s">
        <v>47</v>
      </c>
      <c r="C39" s="70">
        <f aca="true" t="shared" si="5" ref="C39:H39">SUM(C7:C38)</f>
        <v>225290</v>
      </c>
      <c r="D39" s="70">
        <f t="shared" si="5"/>
        <v>288813</v>
      </c>
      <c r="E39" s="70">
        <f t="shared" si="5"/>
        <v>3339942</v>
      </c>
      <c r="F39" s="70">
        <f t="shared" si="5"/>
        <v>149867</v>
      </c>
      <c r="G39" s="70">
        <f t="shared" si="5"/>
        <v>2447901</v>
      </c>
      <c r="H39" s="70">
        <f t="shared" si="5"/>
        <v>497410</v>
      </c>
      <c r="I39" s="70">
        <f>SUM(E39:H39)</f>
        <v>6435120</v>
      </c>
      <c r="J39" s="70">
        <f t="shared" si="0"/>
        <v>28563.717874739224</v>
      </c>
      <c r="K39" s="70">
        <f t="shared" si="1"/>
        <v>22281.268502456605</v>
      </c>
    </row>
    <row r="40" spans="1:11" ht="21.75" customHeight="1">
      <c r="A40" s="33">
        <v>33</v>
      </c>
      <c r="B40" s="26" t="s">
        <v>21</v>
      </c>
      <c r="C40" s="60">
        <v>3359</v>
      </c>
      <c r="D40" s="60">
        <v>4474</v>
      </c>
      <c r="E40" s="71">
        <v>61127</v>
      </c>
      <c r="F40" s="75">
        <v>0</v>
      </c>
      <c r="G40" s="71">
        <v>57879</v>
      </c>
      <c r="H40" s="75">
        <v>0</v>
      </c>
      <c r="I40" s="66">
        <f t="shared" si="2"/>
        <v>119006</v>
      </c>
      <c r="J40" s="72">
        <f t="shared" si="0"/>
        <v>35428.99672521584</v>
      </c>
      <c r="K40" s="72">
        <f t="shared" si="1"/>
        <v>26599.463567277602</v>
      </c>
    </row>
    <row r="41" spans="1:11" ht="21.75" customHeight="1">
      <c r="A41" s="31">
        <v>34</v>
      </c>
      <c r="B41" s="20" t="s">
        <v>22</v>
      </c>
      <c r="C41" s="57">
        <v>1959</v>
      </c>
      <c r="D41" s="57">
        <v>2572</v>
      </c>
      <c r="E41" s="64">
        <v>23531</v>
      </c>
      <c r="F41" s="75">
        <v>0</v>
      </c>
      <c r="G41" s="64">
        <v>18098</v>
      </c>
      <c r="H41" s="75">
        <v>0</v>
      </c>
      <c r="I41" s="66">
        <f t="shared" si="2"/>
        <v>41629</v>
      </c>
      <c r="J41" s="66">
        <f t="shared" si="0"/>
        <v>21250.127616130678</v>
      </c>
      <c r="K41" s="66">
        <f t="shared" si="1"/>
        <v>16185.458786936237</v>
      </c>
    </row>
    <row r="42" spans="1:11" ht="21.75" customHeight="1">
      <c r="A42" s="31">
        <v>35</v>
      </c>
      <c r="B42" s="20" t="s">
        <v>46</v>
      </c>
      <c r="C42" s="57">
        <v>2042</v>
      </c>
      <c r="D42" s="57">
        <v>2671</v>
      </c>
      <c r="E42" s="64">
        <v>22034</v>
      </c>
      <c r="F42" s="75">
        <v>0</v>
      </c>
      <c r="G42" s="64">
        <v>24748</v>
      </c>
      <c r="H42" s="75">
        <v>0</v>
      </c>
      <c r="I42" s="66">
        <f t="shared" si="2"/>
        <v>46782</v>
      </c>
      <c r="J42" s="66">
        <f t="shared" si="0"/>
        <v>22909.892262487756</v>
      </c>
      <c r="K42" s="66">
        <f t="shared" si="1"/>
        <v>17514.7884687383</v>
      </c>
    </row>
    <row r="43" spans="1:11" ht="21.75" customHeight="1">
      <c r="A43" s="31">
        <v>36</v>
      </c>
      <c r="B43" s="20" t="s">
        <v>23</v>
      </c>
      <c r="C43" s="57">
        <v>2214</v>
      </c>
      <c r="D43" s="57">
        <v>2762</v>
      </c>
      <c r="E43" s="64">
        <v>28675</v>
      </c>
      <c r="F43" s="64">
        <v>0</v>
      </c>
      <c r="G43" s="64">
        <v>25173</v>
      </c>
      <c r="H43" s="64">
        <v>0</v>
      </c>
      <c r="I43" s="66">
        <f t="shared" si="2"/>
        <v>53848</v>
      </c>
      <c r="J43" s="66">
        <f t="shared" si="0"/>
        <v>24321.58988256549</v>
      </c>
      <c r="K43" s="66">
        <f t="shared" si="1"/>
        <v>19496.01737871108</v>
      </c>
    </row>
    <row r="44" spans="1:11" ht="21.75" customHeight="1">
      <c r="A44" s="31">
        <v>37</v>
      </c>
      <c r="B44" s="20" t="s">
        <v>24</v>
      </c>
      <c r="C44" s="57">
        <v>2235</v>
      </c>
      <c r="D44" s="57">
        <v>2904</v>
      </c>
      <c r="E44" s="64">
        <v>23300</v>
      </c>
      <c r="F44" s="64">
        <v>3940</v>
      </c>
      <c r="G44" s="64">
        <v>23370</v>
      </c>
      <c r="H44" s="64">
        <v>10568</v>
      </c>
      <c r="I44" s="66">
        <f t="shared" si="2"/>
        <v>61178</v>
      </c>
      <c r="J44" s="66">
        <f t="shared" si="0"/>
        <v>27372.706935123042</v>
      </c>
      <c r="K44" s="66">
        <f t="shared" si="1"/>
        <v>21066.8044077135</v>
      </c>
    </row>
    <row r="45" spans="1:11" ht="21.75" customHeight="1">
      <c r="A45" s="31">
        <v>38</v>
      </c>
      <c r="B45" s="20" t="s">
        <v>25</v>
      </c>
      <c r="C45" s="57">
        <v>1487</v>
      </c>
      <c r="D45" s="57">
        <v>1853</v>
      </c>
      <c r="E45" s="64">
        <v>13433</v>
      </c>
      <c r="F45" s="75">
        <v>0</v>
      </c>
      <c r="G45" s="64">
        <v>14887</v>
      </c>
      <c r="H45" s="75">
        <v>0</v>
      </c>
      <c r="I45" s="66">
        <f t="shared" si="2"/>
        <v>28320</v>
      </c>
      <c r="J45" s="66">
        <f t="shared" si="0"/>
        <v>19045.057162071284</v>
      </c>
      <c r="K45" s="66">
        <f t="shared" si="1"/>
        <v>15283.324338909875</v>
      </c>
    </row>
    <row r="46" spans="1:11" ht="21.75" customHeight="1">
      <c r="A46" s="31">
        <v>39</v>
      </c>
      <c r="B46" s="20" t="s">
        <v>26</v>
      </c>
      <c r="C46" s="57">
        <v>3848</v>
      </c>
      <c r="D46" s="57">
        <v>4779</v>
      </c>
      <c r="E46" s="64">
        <v>46696</v>
      </c>
      <c r="F46" s="75">
        <v>0</v>
      </c>
      <c r="G46" s="64">
        <v>39163</v>
      </c>
      <c r="H46" s="75">
        <v>0</v>
      </c>
      <c r="I46" s="66">
        <f t="shared" si="2"/>
        <v>85859</v>
      </c>
      <c r="J46" s="66">
        <f t="shared" si="0"/>
        <v>22312.62993762994</v>
      </c>
      <c r="K46" s="66">
        <f t="shared" si="1"/>
        <v>17965.892446118436</v>
      </c>
    </row>
    <row r="47" spans="1:11" ht="21.75" customHeight="1">
      <c r="A47" s="31">
        <v>40</v>
      </c>
      <c r="B47" s="20" t="s">
        <v>27</v>
      </c>
      <c r="C47" s="57">
        <v>1039</v>
      </c>
      <c r="D47" s="57">
        <v>1359</v>
      </c>
      <c r="E47" s="64">
        <v>13889</v>
      </c>
      <c r="F47" s="64">
        <v>2253</v>
      </c>
      <c r="G47" s="64">
        <v>14537</v>
      </c>
      <c r="H47" s="64">
        <v>5868</v>
      </c>
      <c r="I47" s="66">
        <f t="shared" si="2"/>
        <v>36547</v>
      </c>
      <c r="J47" s="66">
        <f t="shared" si="0"/>
        <v>35175.16843118383</v>
      </c>
      <c r="K47" s="66">
        <f t="shared" si="1"/>
        <v>26892.568064753494</v>
      </c>
    </row>
    <row r="48" spans="1:11" ht="21.75" customHeight="1">
      <c r="A48" s="31">
        <v>41</v>
      </c>
      <c r="B48" s="20" t="s">
        <v>28</v>
      </c>
      <c r="C48" s="57">
        <v>2440</v>
      </c>
      <c r="D48" s="57">
        <v>3454</v>
      </c>
      <c r="E48" s="64">
        <v>47263</v>
      </c>
      <c r="F48" s="64">
        <v>9268</v>
      </c>
      <c r="G48" s="64">
        <v>20228</v>
      </c>
      <c r="H48" s="64">
        <v>9046</v>
      </c>
      <c r="I48" s="66">
        <f t="shared" si="2"/>
        <v>85805</v>
      </c>
      <c r="J48" s="66">
        <f t="shared" si="0"/>
        <v>35165.983606557376</v>
      </c>
      <c r="K48" s="66">
        <f t="shared" si="1"/>
        <v>24842.21192819919</v>
      </c>
    </row>
    <row r="49" spans="1:11" ht="21.75" customHeight="1">
      <c r="A49" s="31">
        <v>42</v>
      </c>
      <c r="B49" s="20" t="s">
        <v>29</v>
      </c>
      <c r="C49" s="57">
        <v>913</v>
      </c>
      <c r="D49" s="57">
        <v>1242</v>
      </c>
      <c r="E49" s="64">
        <v>13207</v>
      </c>
      <c r="F49" s="64">
        <v>2930</v>
      </c>
      <c r="G49" s="64">
        <v>7261</v>
      </c>
      <c r="H49" s="64">
        <v>4519</v>
      </c>
      <c r="I49" s="66">
        <f t="shared" si="2"/>
        <v>27917</v>
      </c>
      <c r="J49" s="66">
        <f t="shared" si="0"/>
        <v>30577.217962760133</v>
      </c>
      <c r="K49" s="66">
        <f t="shared" si="1"/>
        <v>22477.45571658615</v>
      </c>
    </row>
    <row r="50" spans="1:11" ht="21.75" customHeight="1">
      <c r="A50" s="31">
        <v>43</v>
      </c>
      <c r="B50" s="20" t="s">
        <v>30</v>
      </c>
      <c r="C50" s="57">
        <v>2657</v>
      </c>
      <c r="D50" s="57">
        <v>3674</v>
      </c>
      <c r="E50" s="64">
        <v>65275</v>
      </c>
      <c r="F50" s="64">
        <v>5851</v>
      </c>
      <c r="G50" s="64">
        <v>22109</v>
      </c>
      <c r="H50" s="64">
        <v>11186</v>
      </c>
      <c r="I50" s="66">
        <f t="shared" si="2"/>
        <v>104421</v>
      </c>
      <c r="J50" s="66">
        <f t="shared" si="0"/>
        <v>39300.33872788859</v>
      </c>
      <c r="K50" s="66">
        <f t="shared" si="1"/>
        <v>28421.611322808927</v>
      </c>
    </row>
    <row r="51" spans="1:11" ht="21.75" customHeight="1">
      <c r="A51" s="32">
        <v>44</v>
      </c>
      <c r="B51" s="25" t="s">
        <v>31</v>
      </c>
      <c r="C51" s="59">
        <v>1681</v>
      </c>
      <c r="D51" s="59">
        <v>2123</v>
      </c>
      <c r="E51" s="67">
        <v>17145</v>
      </c>
      <c r="F51" s="67">
        <v>1742</v>
      </c>
      <c r="G51" s="67">
        <v>15428</v>
      </c>
      <c r="H51" s="67">
        <v>9392</v>
      </c>
      <c r="I51" s="66">
        <f t="shared" si="2"/>
        <v>43707</v>
      </c>
      <c r="J51" s="69">
        <f t="shared" si="0"/>
        <v>26000.59488399762</v>
      </c>
      <c r="K51" s="69">
        <f t="shared" si="1"/>
        <v>20587.376354215732</v>
      </c>
    </row>
    <row r="52" spans="1:11" s="21" customFormat="1" ht="21.75" customHeight="1">
      <c r="A52" s="39"/>
      <c r="B52" s="41" t="s">
        <v>1</v>
      </c>
      <c r="C52" s="70">
        <f aca="true" t="shared" si="6" ref="C52:H52">SUM(C40:C51)</f>
        <v>25874</v>
      </c>
      <c r="D52" s="70">
        <f t="shared" si="6"/>
        <v>33867</v>
      </c>
      <c r="E52" s="70">
        <f t="shared" si="6"/>
        <v>375575</v>
      </c>
      <c r="F52" s="70">
        <f t="shared" si="6"/>
        <v>25984</v>
      </c>
      <c r="G52" s="70">
        <f t="shared" si="6"/>
        <v>282881</v>
      </c>
      <c r="H52" s="70">
        <f t="shared" si="6"/>
        <v>50579</v>
      </c>
      <c r="I52" s="70">
        <f>SUM(E52:H52)</f>
        <v>735019</v>
      </c>
      <c r="J52" s="70">
        <f>SUM(I52*1000/C52)</f>
        <v>28407.629280358662</v>
      </c>
      <c r="K52" s="70">
        <f>SUM(I52*1000/D52)</f>
        <v>21703.103315912245</v>
      </c>
    </row>
    <row r="53" spans="1:11" s="21" customFormat="1" ht="21.75" customHeight="1">
      <c r="A53" s="42"/>
      <c r="B53" s="43" t="s">
        <v>61</v>
      </c>
      <c r="C53" s="73">
        <f aca="true" t="shared" si="7" ref="C53:H53">SUM(C52+C39)</f>
        <v>251164</v>
      </c>
      <c r="D53" s="73">
        <f t="shared" si="7"/>
        <v>322680</v>
      </c>
      <c r="E53" s="73">
        <f t="shared" si="7"/>
        <v>3715517</v>
      </c>
      <c r="F53" s="73">
        <f t="shared" si="7"/>
        <v>175851</v>
      </c>
      <c r="G53" s="73">
        <f t="shared" si="7"/>
        <v>2730782</v>
      </c>
      <c r="H53" s="73">
        <f t="shared" si="7"/>
        <v>547989</v>
      </c>
      <c r="I53" s="73">
        <f>SUM(E53:H53)</f>
        <v>7170139</v>
      </c>
      <c r="J53" s="73">
        <f>SUM(I53*1000/C53)</f>
        <v>28547.638196556833</v>
      </c>
      <c r="K53" s="73">
        <f>SUM(I53*1000/D53)</f>
        <v>22220.58695921656</v>
      </c>
    </row>
    <row r="54" ht="17.25" customHeight="1">
      <c r="A54" s="2"/>
    </row>
    <row r="55" ht="17.25" customHeight="1"/>
  </sheetData>
  <sheetProtection/>
  <mergeCells count="12">
    <mergeCell ref="J3:J6"/>
    <mergeCell ref="K3:K6"/>
    <mergeCell ref="F4:F6"/>
    <mergeCell ref="G4:G6"/>
    <mergeCell ref="H4:H6"/>
    <mergeCell ref="A3:A6"/>
    <mergeCell ref="C3:D3"/>
    <mergeCell ref="E3:H3"/>
    <mergeCell ref="C4:C6"/>
    <mergeCell ref="D4:D6"/>
    <mergeCell ref="E4:E6"/>
    <mergeCell ref="B3:B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N13" sqref="N13"/>
    </sheetView>
  </sheetViews>
  <sheetFormatPr defaultColWidth="9.00390625" defaultRowHeight="13.5"/>
  <cols>
    <col min="1" max="1" width="4.625" style="2" customWidth="1"/>
    <col min="2" max="2" width="11.625" style="37" customWidth="1"/>
    <col min="3" max="11" width="12.625" style="2" customWidth="1"/>
    <col min="12" max="16384" width="9.00390625" style="2" customWidth="1"/>
  </cols>
  <sheetData>
    <row r="1" spans="1:11" ht="24" customHeight="1">
      <c r="A1" s="7"/>
      <c r="B1" s="35"/>
      <c r="C1" s="8"/>
      <c r="D1" s="8"/>
      <c r="E1" s="8"/>
      <c r="F1" s="8"/>
      <c r="G1" s="8"/>
      <c r="H1" s="8"/>
      <c r="I1" s="8"/>
      <c r="J1" s="8"/>
      <c r="K1" s="8"/>
    </row>
    <row r="2" spans="1:11" s="4" customFormat="1" ht="24" customHeight="1">
      <c r="A2" s="29" t="s">
        <v>64</v>
      </c>
      <c r="B2" s="36"/>
      <c r="C2" s="9"/>
      <c r="D2" s="9"/>
      <c r="E2" s="9"/>
      <c r="F2" s="9"/>
      <c r="G2" s="9"/>
      <c r="H2" s="9"/>
      <c r="I2" s="9"/>
      <c r="J2" s="9"/>
      <c r="K2" s="9"/>
    </row>
    <row r="3" spans="1:11" s="1" customFormat="1" ht="17.25" customHeight="1">
      <c r="A3" s="88" t="s">
        <v>48</v>
      </c>
      <c r="B3" s="96" t="s">
        <v>49</v>
      </c>
      <c r="C3" s="86" t="s">
        <v>50</v>
      </c>
      <c r="D3" s="91"/>
      <c r="E3" s="86" t="s">
        <v>51</v>
      </c>
      <c r="F3" s="87"/>
      <c r="G3" s="87"/>
      <c r="H3" s="87"/>
      <c r="I3" s="15"/>
      <c r="J3" s="83" t="s">
        <v>52</v>
      </c>
      <c r="K3" s="83" t="s">
        <v>53</v>
      </c>
    </row>
    <row r="4" spans="1:11" s="1" customFormat="1" ht="17.25" customHeight="1">
      <c r="A4" s="89"/>
      <c r="B4" s="97"/>
      <c r="C4" s="92" t="s">
        <v>66</v>
      </c>
      <c r="D4" s="95" t="s">
        <v>65</v>
      </c>
      <c r="E4" s="83" t="s">
        <v>56</v>
      </c>
      <c r="F4" s="83" t="s">
        <v>57</v>
      </c>
      <c r="G4" s="83" t="s">
        <v>58</v>
      </c>
      <c r="H4" s="83" t="s">
        <v>0</v>
      </c>
      <c r="I4" s="16" t="s">
        <v>59</v>
      </c>
      <c r="J4" s="84"/>
      <c r="K4" s="84"/>
    </row>
    <row r="5" spans="1:11" s="1" customFormat="1" ht="17.25" customHeight="1">
      <c r="A5" s="89"/>
      <c r="B5" s="97"/>
      <c r="C5" s="93"/>
      <c r="D5" s="95"/>
      <c r="E5" s="84"/>
      <c r="F5" s="84"/>
      <c r="G5" s="84"/>
      <c r="H5" s="84"/>
      <c r="I5" s="16" t="s">
        <v>60</v>
      </c>
      <c r="J5" s="84"/>
      <c r="K5" s="84"/>
    </row>
    <row r="6" spans="1:11" s="1" customFormat="1" ht="17.25" customHeight="1">
      <c r="A6" s="90"/>
      <c r="B6" s="98"/>
      <c r="C6" s="94"/>
      <c r="D6" s="95"/>
      <c r="E6" s="85"/>
      <c r="F6" s="85"/>
      <c r="G6" s="85"/>
      <c r="H6" s="85"/>
      <c r="I6" s="17"/>
      <c r="J6" s="85"/>
      <c r="K6" s="85"/>
    </row>
    <row r="7" spans="1:11" ht="21.75" customHeight="1">
      <c r="A7" s="44">
        <v>1</v>
      </c>
      <c r="B7" s="45" t="s">
        <v>3</v>
      </c>
      <c r="C7" s="76">
        <f>SUM('一般＆退職・基礎:一般＆退職・介護'!C7)</f>
        <v>107840</v>
      </c>
      <c r="D7" s="76">
        <f>SUM('一般＆退職・基礎:一般＆退職・介護'!D7)</f>
        <v>176333</v>
      </c>
      <c r="E7" s="76">
        <f>SUM('一般＆退職・基礎:一般＆退職・介護'!E7)</f>
        <v>4345524</v>
      </c>
      <c r="F7" s="76">
        <f>SUM('一般＆退職・基礎:一般＆退職・介護'!F7)</f>
        <v>0</v>
      </c>
      <c r="G7" s="76">
        <f>SUM('一般＆退職・基礎:一般＆退職・介護'!G7)</f>
        <v>1972853</v>
      </c>
      <c r="H7" s="76">
        <f>SUM('一般＆退職・基礎:一般＆退職・介護'!H7)</f>
        <v>1203541</v>
      </c>
      <c r="I7" s="76">
        <f>SUM('一般＆退職・基礎:一般＆退職・介護'!I7)</f>
        <v>7521918</v>
      </c>
      <c r="J7" s="76">
        <f>SUM(I7*1000/C7)</f>
        <v>69750.72329376855</v>
      </c>
      <c r="K7" s="76">
        <f>SUM(I7*1000/D7)</f>
        <v>42657.46060011456</v>
      </c>
    </row>
    <row r="8" spans="1:11" ht="21.75" customHeight="1">
      <c r="A8" s="46">
        <v>2</v>
      </c>
      <c r="B8" s="47" t="s">
        <v>4</v>
      </c>
      <c r="C8" s="77">
        <f>SUM('一般＆退職・基礎:一般＆退職・介護'!C8)</f>
        <v>64032</v>
      </c>
      <c r="D8" s="77">
        <f>SUM('一般＆退職・基礎:一般＆退職・介護'!D8)</f>
        <v>98995</v>
      </c>
      <c r="E8" s="77">
        <f>SUM('一般＆退職・基礎:一般＆退職・介護'!E8)</f>
        <v>2272602</v>
      </c>
      <c r="F8" s="77">
        <f>SUM('一般＆退職・基礎:一般＆退職・介護'!F8)</f>
        <v>0</v>
      </c>
      <c r="G8" s="77">
        <f>SUM('一般＆退職・基礎:一般＆退職・介護'!G8)</f>
        <v>905301</v>
      </c>
      <c r="H8" s="77">
        <f>SUM('一般＆退職・基礎:一般＆退職・介護'!H8)</f>
        <v>733908</v>
      </c>
      <c r="I8" s="77">
        <f>SUM('一般＆退職・基礎:一般＆退職・介護'!I8)</f>
        <v>3911811</v>
      </c>
      <c r="J8" s="77">
        <f aca="true" t="shared" si="0" ref="J8:J51">SUM(I8*1000/C8)</f>
        <v>61091.50112443778</v>
      </c>
      <c r="K8" s="77">
        <f aca="true" t="shared" si="1" ref="K8:K51">SUM(I8*1000/D8)</f>
        <v>39515.238143340575</v>
      </c>
    </row>
    <row r="9" spans="1:11" ht="21.75" customHeight="1">
      <c r="A9" s="46">
        <v>3</v>
      </c>
      <c r="B9" s="47" t="s">
        <v>5</v>
      </c>
      <c r="C9" s="77">
        <f>SUM('一般＆退職・基礎:一般＆退職・介護'!C9)</f>
        <v>60677</v>
      </c>
      <c r="D9" s="77">
        <f>SUM('一般＆退職・基礎:一般＆退職・介護'!D9)</f>
        <v>100404</v>
      </c>
      <c r="E9" s="77">
        <f>SUM('一般＆退職・基礎:一般＆退職・介護'!E9)</f>
        <v>2414779</v>
      </c>
      <c r="F9" s="77">
        <f>SUM('一般＆退職・基礎:一般＆退職・介護'!F9)</f>
        <v>163258</v>
      </c>
      <c r="G9" s="77">
        <f>SUM('一般＆退職・基礎:一般＆退職・介護'!G9)</f>
        <v>894943</v>
      </c>
      <c r="H9" s="77">
        <f>SUM('一般＆退職・基礎:一般＆退職・介護'!H9)</f>
        <v>524688</v>
      </c>
      <c r="I9" s="77">
        <f>SUM('一般＆退職・基礎:一般＆退職・介護'!I9)</f>
        <v>3997668</v>
      </c>
      <c r="J9" s="77">
        <f t="shared" si="0"/>
        <v>65884.40430476128</v>
      </c>
      <c r="K9" s="77">
        <f t="shared" si="1"/>
        <v>39815.824070754155</v>
      </c>
    </row>
    <row r="10" spans="1:11" ht="21.75" customHeight="1">
      <c r="A10" s="46">
        <v>4</v>
      </c>
      <c r="B10" s="47" t="s">
        <v>6</v>
      </c>
      <c r="C10" s="77">
        <f>SUM('一般＆退職・基礎:一般＆退職・介護'!C10)</f>
        <v>63326</v>
      </c>
      <c r="D10" s="77">
        <f>SUM('一般＆退職・基礎:一般＆退職・介護'!D10)</f>
        <v>109974</v>
      </c>
      <c r="E10" s="77">
        <f>SUM('一般＆退職・基礎:一般＆退職・介護'!E10)</f>
        <v>2585635</v>
      </c>
      <c r="F10" s="77">
        <f>SUM('一般＆退職・基礎:一般＆退職・介護'!F10)</f>
        <v>0</v>
      </c>
      <c r="G10" s="77">
        <f>SUM('一般＆退職・基礎:一般＆退職・介護'!G10)</f>
        <v>923312</v>
      </c>
      <c r="H10" s="77">
        <f>SUM('一般＆退職・基礎:一般＆退職・介護'!H10)</f>
        <v>391439</v>
      </c>
      <c r="I10" s="77">
        <f>SUM('一般＆退職・基礎:一般＆退職・介護'!I10)</f>
        <v>3900386</v>
      </c>
      <c r="J10" s="77">
        <f t="shared" si="0"/>
        <v>61592.17383065408</v>
      </c>
      <c r="K10" s="77">
        <f t="shared" si="1"/>
        <v>35466.43752159602</v>
      </c>
    </row>
    <row r="11" spans="1:11" ht="21.75" customHeight="1">
      <c r="A11" s="46">
        <v>5</v>
      </c>
      <c r="B11" s="47" t="s">
        <v>7</v>
      </c>
      <c r="C11" s="77">
        <f>SUM('一般＆退職・基礎:一般＆退職・介護'!C11)</f>
        <v>33072</v>
      </c>
      <c r="D11" s="77">
        <f>SUM('一般＆退職・基礎:一般＆退職・介護'!D11)</f>
        <v>56819</v>
      </c>
      <c r="E11" s="77">
        <f>SUM('一般＆退職・基礎:一般＆退職・介護'!E11)</f>
        <v>1201124</v>
      </c>
      <c r="F11" s="77">
        <f>SUM('一般＆退職・基礎:一般＆退職・介護'!F11)</f>
        <v>209884</v>
      </c>
      <c r="G11" s="77">
        <f>SUM('一般＆退職・基礎:一般＆退職・介護'!G11)</f>
        <v>587634</v>
      </c>
      <c r="H11" s="77">
        <f>SUM('一般＆退職・基礎:一般＆退職・介護'!H11)</f>
        <v>278064</v>
      </c>
      <c r="I11" s="77">
        <f>SUM('一般＆退職・基礎:一般＆退職・介護'!I11)</f>
        <v>2276706</v>
      </c>
      <c r="J11" s="77">
        <f t="shared" si="0"/>
        <v>68840.89259796806</v>
      </c>
      <c r="K11" s="77">
        <f t="shared" si="1"/>
        <v>40069.44859994016</v>
      </c>
    </row>
    <row r="12" spans="1:11" ht="21.75" customHeight="1">
      <c r="A12" s="46">
        <v>6</v>
      </c>
      <c r="B12" s="47" t="s">
        <v>8</v>
      </c>
      <c r="C12" s="77">
        <f>SUM('一般＆退職・基礎:一般＆退職・介護'!C12)</f>
        <v>22760</v>
      </c>
      <c r="D12" s="77">
        <f>SUM('一般＆退職・基礎:一般＆退職・介護'!D12)</f>
        <v>41218</v>
      </c>
      <c r="E12" s="77">
        <f>SUM('一般＆退職・基礎:一般＆退職・介護'!E12)</f>
        <v>967516</v>
      </c>
      <c r="F12" s="77">
        <f>SUM('一般＆退職・基礎:一般＆退職・介護'!F12)</f>
        <v>163118</v>
      </c>
      <c r="G12" s="77">
        <f>SUM('一般＆退職・基礎:一般＆退職・介護'!G12)</f>
        <v>362150</v>
      </c>
      <c r="H12" s="77">
        <f>SUM('一般＆退職・基礎:一般＆退職・介護'!H12)</f>
        <v>192982</v>
      </c>
      <c r="I12" s="77">
        <f>SUM('一般＆退職・基礎:一般＆退職・介護'!I12)</f>
        <v>1685766</v>
      </c>
      <c r="J12" s="77">
        <f t="shared" si="0"/>
        <v>74067.0474516696</v>
      </c>
      <c r="K12" s="77">
        <f t="shared" si="1"/>
        <v>40898.78208549663</v>
      </c>
    </row>
    <row r="13" spans="1:11" ht="21.75" customHeight="1">
      <c r="A13" s="46">
        <v>7</v>
      </c>
      <c r="B13" s="47" t="s">
        <v>32</v>
      </c>
      <c r="C13" s="77">
        <f>SUM('一般＆退職・基礎:一般＆退職・介護'!C13)</f>
        <v>30962</v>
      </c>
      <c r="D13" s="77">
        <f>SUM('一般＆退職・基礎:一般＆退職・介護'!D13)</f>
        <v>51740</v>
      </c>
      <c r="E13" s="77">
        <f>SUM('一般＆退職・基礎:一般＆退職・介護'!E13)</f>
        <v>1138043</v>
      </c>
      <c r="F13" s="77">
        <f>SUM('一般＆退職・基礎:一般＆退職・介護'!F13)</f>
        <v>116709</v>
      </c>
      <c r="G13" s="77">
        <f>SUM('一般＆退職・基礎:一般＆退職・介護'!G13)</f>
        <v>535654</v>
      </c>
      <c r="H13" s="77">
        <f>SUM('一般＆退職・基礎:一般＆退職・介護'!H13)</f>
        <v>252732</v>
      </c>
      <c r="I13" s="77">
        <f>SUM('一般＆退職・基礎:一般＆退職・介護'!I13)</f>
        <v>2043138</v>
      </c>
      <c r="J13" s="77">
        <f t="shared" si="0"/>
        <v>65988.56663006266</v>
      </c>
      <c r="K13" s="77">
        <f t="shared" si="1"/>
        <v>39488.55817549285</v>
      </c>
    </row>
    <row r="14" spans="1:11" ht="21.75" customHeight="1">
      <c r="A14" s="46">
        <v>8</v>
      </c>
      <c r="B14" s="47" t="s">
        <v>9</v>
      </c>
      <c r="C14" s="77">
        <f>SUM('一般＆退職・基礎:一般＆退職・介護'!C14)</f>
        <v>19778</v>
      </c>
      <c r="D14" s="77">
        <f>SUM('一般＆退職・基礎:一般＆退職・介護'!D14)</f>
        <v>36015</v>
      </c>
      <c r="E14" s="77">
        <f>SUM('一般＆退職・基礎:一般＆退職・介護'!E14)</f>
        <v>865289</v>
      </c>
      <c r="F14" s="77">
        <f>SUM('一般＆退職・基礎:一般＆退職・介護'!F14)</f>
        <v>177891</v>
      </c>
      <c r="G14" s="77">
        <f>SUM('一般＆退職・基礎:一般＆退職・介護'!G14)</f>
        <v>315368</v>
      </c>
      <c r="H14" s="77">
        <f>SUM('一般＆退職・基礎:一般＆退職・介護'!H14)</f>
        <v>157147</v>
      </c>
      <c r="I14" s="77">
        <f>SUM('一般＆退職・基礎:一般＆退職・介護'!I14)</f>
        <v>1515695</v>
      </c>
      <c r="J14" s="77">
        <f t="shared" si="0"/>
        <v>76635.40297300031</v>
      </c>
      <c r="K14" s="77">
        <f t="shared" si="1"/>
        <v>42085.10342912675</v>
      </c>
    </row>
    <row r="15" spans="1:11" ht="21.75" customHeight="1">
      <c r="A15" s="46">
        <v>9</v>
      </c>
      <c r="B15" s="47" t="s">
        <v>33</v>
      </c>
      <c r="C15" s="77">
        <f>SUM('一般＆退職・基礎:一般＆退職・介護'!C15)</f>
        <v>27493</v>
      </c>
      <c r="D15" s="77">
        <f>SUM('一般＆退職・基礎:一般＆退職・介護'!D15)</f>
        <v>49904</v>
      </c>
      <c r="E15" s="77">
        <f>SUM('一般＆退職・基礎:一般＆退職・介護'!E15)</f>
        <v>1190546</v>
      </c>
      <c r="F15" s="77">
        <f>SUM('一般＆退職・基礎:一般＆退職・介護'!F15)</f>
        <v>222600</v>
      </c>
      <c r="G15" s="77">
        <f>SUM('一般＆退職・基礎:一般＆退職・介護'!G15)</f>
        <v>430546</v>
      </c>
      <c r="H15" s="77">
        <f>SUM('一般＆退職・基礎:一般＆退職・介護'!H15)</f>
        <v>231574</v>
      </c>
      <c r="I15" s="77">
        <f>SUM('一般＆退職・基礎:一般＆退職・介護'!I15)</f>
        <v>2075266</v>
      </c>
      <c r="J15" s="77">
        <f t="shared" si="0"/>
        <v>75483.43214636453</v>
      </c>
      <c r="K15" s="77">
        <f t="shared" si="1"/>
        <v>41585.163513946776</v>
      </c>
    </row>
    <row r="16" spans="1:11" ht="21.75" customHeight="1">
      <c r="A16" s="46">
        <v>10</v>
      </c>
      <c r="B16" s="47" t="s">
        <v>10</v>
      </c>
      <c r="C16" s="77">
        <f>SUM('一般＆退職・基礎:一般＆退職・介護'!C16)</f>
        <v>21330</v>
      </c>
      <c r="D16" s="77">
        <f>SUM('一般＆退職・基礎:一般＆退職・介護'!D16)</f>
        <v>35195</v>
      </c>
      <c r="E16" s="77">
        <f>SUM('一般＆退職・基礎:一般＆退職・介護'!E16)</f>
        <v>669639</v>
      </c>
      <c r="F16" s="77">
        <f>SUM('一般＆退職・基礎:一般＆退職・介護'!F16)</f>
        <v>124894</v>
      </c>
      <c r="G16" s="77">
        <f>SUM('一般＆退職・基礎:一般＆退職・介護'!G16)</f>
        <v>228849</v>
      </c>
      <c r="H16" s="77">
        <f>SUM('一般＆退職・基礎:一般＆退職・介護'!H16)</f>
        <v>160016</v>
      </c>
      <c r="I16" s="77">
        <f>SUM('一般＆退職・基礎:一般＆退職・介護'!I16)</f>
        <v>1183398</v>
      </c>
      <c r="J16" s="77">
        <f t="shared" si="0"/>
        <v>55480.45007032349</v>
      </c>
      <c r="K16" s="77">
        <f t="shared" si="1"/>
        <v>33624.03750532746</v>
      </c>
    </row>
    <row r="17" spans="1:11" ht="21.75" customHeight="1">
      <c r="A17" s="46">
        <v>11</v>
      </c>
      <c r="B17" s="47" t="s">
        <v>11</v>
      </c>
      <c r="C17" s="77">
        <f>SUM('一般＆退職・基礎:一般＆退職・介護'!C17)</f>
        <v>12188</v>
      </c>
      <c r="D17" s="77">
        <f>SUM('一般＆退職・基礎:一般＆退職・介護'!D17)</f>
        <v>19639</v>
      </c>
      <c r="E17" s="77">
        <f>SUM('一般＆退職・基礎:一般＆退職・介護'!E17)</f>
        <v>360416</v>
      </c>
      <c r="F17" s="77">
        <f>SUM('一般＆退職・基礎:一般＆退職・介護'!F17)</f>
        <v>80397</v>
      </c>
      <c r="G17" s="77">
        <f>SUM('一般＆退職・基礎:一般＆退職・介護'!G17)</f>
        <v>188648</v>
      </c>
      <c r="H17" s="77">
        <f>SUM('一般＆退職・基礎:一般＆退職・介護'!H17)</f>
        <v>83518</v>
      </c>
      <c r="I17" s="77">
        <f>SUM('一般＆退職・基礎:一般＆退職・介護'!I17)</f>
        <v>712979</v>
      </c>
      <c r="J17" s="77">
        <f t="shared" si="0"/>
        <v>58498.44108959632</v>
      </c>
      <c r="K17" s="77">
        <f t="shared" si="1"/>
        <v>36304.2415601609</v>
      </c>
    </row>
    <row r="18" spans="1:11" ht="21.75" customHeight="1">
      <c r="A18" s="46">
        <v>12</v>
      </c>
      <c r="B18" s="47" t="s">
        <v>12</v>
      </c>
      <c r="C18" s="77">
        <f>SUM('一般＆退職・基礎:一般＆退職・介護'!C18)</f>
        <v>18627</v>
      </c>
      <c r="D18" s="77">
        <f>SUM('一般＆退職・基礎:一般＆退職・介護'!D18)</f>
        <v>29649</v>
      </c>
      <c r="E18" s="77">
        <f>SUM('一般＆退職・基礎:一般＆退職・介護'!E18)</f>
        <v>612261</v>
      </c>
      <c r="F18" s="77">
        <f>SUM('一般＆退職・基礎:一般＆退職・介護'!F18)</f>
        <v>117421</v>
      </c>
      <c r="G18" s="77">
        <f>SUM('一般＆退職・基礎:一般＆退職・介護'!G18)</f>
        <v>284514</v>
      </c>
      <c r="H18" s="77">
        <f>SUM('一般＆退職・基礎:一般＆退職・介護'!H18)</f>
        <v>133016</v>
      </c>
      <c r="I18" s="77">
        <f>SUM('一般＆退職・基礎:一般＆退職・介護'!I18)</f>
        <v>1147212</v>
      </c>
      <c r="J18" s="77">
        <f t="shared" si="0"/>
        <v>61588.6616202287</v>
      </c>
      <c r="K18" s="77">
        <f t="shared" si="1"/>
        <v>38693.10937974299</v>
      </c>
    </row>
    <row r="19" spans="1:11" ht="21.75" customHeight="1">
      <c r="A19" s="46">
        <v>13</v>
      </c>
      <c r="B19" s="47" t="s">
        <v>13</v>
      </c>
      <c r="C19" s="77">
        <f>SUM('一般＆退職・基礎:一般＆退職・介護'!C19)</f>
        <v>33853</v>
      </c>
      <c r="D19" s="77">
        <f>SUM('一般＆退職・基礎:一般＆退職・介護'!D19)</f>
        <v>57816</v>
      </c>
      <c r="E19" s="77">
        <f>SUM('一般＆退職・基礎:一般＆退職・介護'!E19)</f>
        <v>1402690</v>
      </c>
      <c r="F19" s="77">
        <f>SUM('一般＆退職・基礎:一般＆退職・介護'!F19)</f>
        <v>0</v>
      </c>
      <c r="G19" s="77">
        <f>SUM('一般＆退職・基礎:一般＆退職・介護'!G19)</f>
        <v>718081</v>
      </c>
      <c r="H19" s="77">
        <f>SUM('一般＆退職・基礎:一般＆退職・介護'!H19)</f>
        <v>300764</v>
      </c>
      <c r="I19" s="77">
        <f>SUM('一般＆退職・基礎:一般＆退職・介護'!I19)</f>
        <v>2421535</v>
      </c>
      <c r="J19" s="77">
        <f t="shared" si="0"/>
        <v>71530.88352583228</v>
      </c>
      <c r="K19" s="77">
        <f t="shared" si="1"/>
        <v>41883.47516258475</v>
      </c>
    </row>
    <row r="20" spans="1:11" ht="21.75" customHeight="1">
      <c r="A20" s="46">
        <v>14</v>
      </c>
      <c r="B20" s="47" t="s">
        <v>14</v>
      </c>
      <c r="C20" s="77">
        <f>SUM('一般＆退職・基礎:一般＆退職・介護'!C20)</f>
        <v>48483</v>
      </c>
      <c r="D20" s="77">
        <f>SUM('一般＆退職・基礎:一般＆退職・介護'!D20)</f>
        <v>78002</v>
      </c>
      <c r="E20" s="77">
        <f>SUM('一般＆退職・基礎:一般＆退職・介護'!E20)</f>
        <v>1854068</v>
      </c>
      <c r="F20" s="77">
        <f>SUM('一般＆退職・基礎:一般＆退職・介護'!F20)</f>
        <v>0</v>
      </c>
      <c r="G20" s="77">
        <f>SUM('一般＆退職・基礎:一般＆退職・介護'!G20)</f>
        <v>913159</v>
      </c>
      <c r="H20" s="77">
        <f>SUM('一般＆退職・基礎:一般＆退職・介護'!H20)</f>
        <v>411066</v>
      </c>
      <c r="I20" s="77">
        <f>SUM('一般＆退職・基礎:一般＆退職・介護'!I20)</f>
        <v>3178293</v>
      </c>
      <c r="J20" s="77">
        <f t="shared" si="0"/>
        <v>65554.7924014603</v>
      </c>
      <c r="K20" s="77">
        <f t="shared" si="1"/>
        <v>40746.30137688777</v>
      </c>
    </row>
    <row r="21" spans="1:11" ht="21.75" customHeight="1">
      <c r="A21" s="46">
        <v>15</v>
      </c>
      <c r="B21" s="47" t="s">
        <v>15</v>
      </c>
      <c r="C21" s="77">
        <f>SUM('一般＆退職・基礎:一般＆退職・介護'!C21)</f>
        <v>32109</v>
      </c>
      <c r="D21" s="77">
        <f>SUM('一般＆退職・基礎:一般＆退職・介護'!D21)</f>
        <v>53626</v>
      </c>
      <c r="E21" s="77">
        <f>SUM('一般＆退職・基礎:一般＆退職・介護'!E21)</f>
        <v>1456662</v>
      </c>
      <c r="F21" s="77">
        <f>SUM('一般＆退職・基礎:一般＆退職・介護'!F21)</f>
        <v>237421</v>
      </c>
      <c r="G21" s="77">
        <f>SUM('一般＆退職・基礎:一般＆退職・介護'!G21)</f>
        <v>594666</v>
      </c>
      <c r="H21" s="77">
        <f>SUM('一般＆退職・基礎:一般＆退職・介護'!H21)</f>
        <v>311559</v>
      </c>
      <c r="I21" s="77">
        <f>SUM('一般＆退職・基礎:一般＆退職・介護'!I21)</f>
        <v>2600308</v>
      </c>
      <c r="J21" s="77">
        <f t="shared" si="0"/>
        <v>80983.77401974524</v>
      </c>
      <c r="K21" s="77">
        <f t="shared" si="1"/>
        <v>48489.68783798903</v>
      </c>
    </row>
    <row r="22" spans="1:11" ht="21.75" customHeight="1">
      <c r="A22" s="46">
        <v>16</v>
      </c>
      <c r="B22" s="47" t="s">
        <v>16</v>
      </c>
      <c r="C22" s="77">
        <f>SUM('一般＆退職・基礎:一般＆退職・介護'!C22)</f>
        <v>73253</v>
      </c>
      <c r="D22" s="77">
        <f>SUM('一般＆退職・基礎:一般＆退職・介護'!D22)</f>
        <v>122348</v>
      </c>
      <c r="E22" s="77">
        <f>SUM('一般＆退職・基礎:一般＆退職・介護'!E22)</f>
        <v>3053240</v>
      </c>
      <c r="F22" s="77">
        <f>SUM('一般＆退職・基礎:一般＆退職・介護'!F22)</f>
        <v>0</v>
      </c>
      <c r="G22" s="77">
        <f>SUM('一般＆退職・基礎:一般＆退職・介護'!G22)</f>
        <v>1702597</v>
      </c>
      <c r="H22" s="77">
        <f>SUM('一般＆退職・基礎:一般＆退職・介護'!H22)</f>
        <v>680829</v>
      </c>
      <c r="I22" s="77">
        <f>SUM('一般＆退職・基礎:一般＆退職・介護'!I22)</f>
        <v>5436666</v>
      </c>
      <c r="J22" s="77">
        <f t="shared" si="0"/>
        <v>74217.65661474616</v>
      </c>
      <c r="K22" s="77">
        <f t="shared" si="1"/>
        <v>44436.08395723673</v>
      </c>
    </row>
    <row r="23" spans="1:11" ht="21.75" customHeight="1">
      <c r="A23" s="46">
        <v>17</v>
      </c>
      <c r="B23" s="47" t="s">
        <v>17</v>
      </c>
      <c r="C23" s="77">
        <f>SUM('一般＆退職・基礎:一般＆退職・介護'!C23)</f>
        <v>54674</v>
      </c>
      <c r="D23" s="77">
        <f>SUM('一般＆退職・基礎:一般＆退職・介護'!D23)</f>
        <v>90031</v>
      </c>
      <c r="E23" s="77">
        <f>SUM('一般＆退職・基礎:一般＆退職・介護'!E23)</f>
        <v>1969212</v>
      </c>
      <c r="F23" s="77">
        <f>SUM('一般＆退職・基礎:一般＆退職・介護'!F23)</f>
        <v>0</v>
      </c>
      <c r="G23" s="77">
        <f>SUM('一般＆退職・基礎:一般＆退職・介護'!G23)</f>
        <v>812580</v>
      </c>
      <c r="H23" s="77">
        <f>SUM('一般＆退職・基礎:一般＆退職・介護'!H23)</f>
        <v>410222</v>
      </c>
      <c r="I23" s="77">
        <f>SUM('一般＆退職・基礎:一般＆退職・介護'!I23)</f>
        <v>3192014</v>
      </c>
      <c r="J23" s="77">
        <f t="shared" si="0"/>
        <v>58382.66817865896</v>
      </c>
      <c r="K23" s="77">
        <f t="shared" si="1"/>
        <v>35454.61007875065</v>
      </c>
    </row>
    <row r="24" spans="1:11" ht="21.75" customHeight="1">
      <c r="A24" s="46">
        <v>18</v>
      </c>
      <c r="B24" s="47" t="s">
        <v>18</v>
      </c>
      <c r="C24" s="77">
        <f>SUM('一般＆退職・基礎:一般＆退職・介護'!C24)</f>
        <v>32756</v>
      </c>
      <c r="D24" s="77">
        <f>SUM('一般＆退職・基礎:一般＆退職・介護'!D24)</f>
        <v>56708</v>
      </c>
      <c r="E24" s="77">
        <f>SUM('一般＆退職・基礎:一般＆退職・介護'!E24)</f>
        <v>1232539</v>
      </c>
      <c r="F24" s="77">
        <f>SUM('一般＆退職・基礎:一般＆退職・介護'!F24)</f>
        <v>221029</v>
      </c>
      <c r="G24" s="77">
        <f>SUM('一般＆退職・基礎:一般＆退職・介護'!G24)</f>
        <v>494285</v>
      </c>
      <c r="H24" s="77">
        <f>SUM('一般＆退職・基礎:一般＆退職・介護'!H24)</f>
        <v>294921</v>
      </c>
      <c r="I24" s="77">
        <f>SUM('一般＆退職・基礎:一般＆退職・介護'!I24)</f>
        <v>2242774</v>
      </c>
      <c r="J24" s="77">
        <f t="shared" si="0"/>
        <v>68469.1048968128</v>
      </c>
      <c r="K24" s="77">
        <f t="shared" si="1"/>
        <v>39549.51682302321</v>
      </c>
    </row>
    <row r="25" spans="1:11" ht="21.75" customHeight="1">
      <c r="A25" s="46">
        <v>19</v>
      </c>
      <c r="B25" s="47" t="s">
        <v>19</v>
      </c>
      <c r="C25" s="77">
        <f>SUM('一般＆退職・基礎:一般＆退職・介護'!C25)</f>
        <v>14230</v>
      </c>
      <c r="D25" s="77">
        <f>SUM('一般＆退職・基礎:一般＆退職・介護'!D25)</f>
        <v>25370</v>
      </c>
      <c r="E25" s="77">
        <f>SUM('一般＆退職・基礎:一般＆退職・介護'!E25)</f>
        <v>524228</v>
      </c>
      <c r="F25" s="77">
        <f>SUM('一般＆退職・基礎:一般＆退職・介護'!F25)</f>
        <v>87774</v>
      </c>
      <c r="G25" s="77">
        <f>SUM('一般＆退職・基礎:一般＆退職・介護'!G25)</f>
        <v>207038</v>
      </c>
      <c r="H25" s="77">
        <f>SUM('一般＆退職・基礎:一般＆退職・介護'!H25)</f>
        <v>129694</v>
      </c>
      <c r="I25" s="77">
        <f>SUM('一般＆退職・基礎:一般＆退職・介護'!I25)</f>
        <v>948734</v>
      </c>
      <c r="J25" s="77">
        <f t="shared" si="0"/>
        <v>66671.39845397048</v>
      </c>
      <c r="K25" s="77">
        <f t="shared" si="1"/>
        <v>37395.900670082774</v>
      </c>
    </row>
    <row r="26" spans="1:11" ht="21.75" customHeight="1">
      <c r="A26" s="46">
        <v>20</v>
      </c>
      <c r="B26" s="47" t="s">
        <v>20</v>
      </c>
      <c r="C26" s="77">
        <f>SUM('一般＆退職・基礎:一般＆退職・介護'!C26)</f>
        <v>20549</v>
      </c>
      <c r="D26" s="77">
        <f>SUM('一般＆退職・基礎:一般＆退職・介護'!D26)</f>
        <v>35112</v>
      </c>
      <c r="E26" s="77">
        <f>SUM('一般＆退職・基礎:一般＆退職・介護'!E26)</f>
        <v>964722</v>
      </c>
      <c r="F26" s="77">
        <f>SUM('一般＆退職・基礎:一般＆退職・介護'!F26)</f>
        <v>0</v>
      </c>
      <c r="G26" s="77">
        <f>SUM('一般＆退職・基礎:一般＆退職・介護'!G26)</f>
        <v>362917</v>
      </c>
      <c r="H26" s="77">
        <f>SUM('一般＆退職・基礎:一般＆退職・介護'!H26)</f>
        <v>201782</v>
      </c>
      <c r="I26" s="77">
        <f>SUM('一般＆退職・基礎:一般＆退職・介護'!I26)</f>
        <v>1529421</v>
      </c>
      <c r="J26" s="77">
        <f t="shared" si="0"/>
        <v>74428.00136259673</v>
      </c>
      <c r="K26" s="77">
        <f t="shared" si="1"/>
        <v>43558.35611756665</v>
      </c>
    </row>
    <row r="27" spans="1:11" ht="21.75" customHeight="1">
      <c r="A27" s="46">
        <v>21</v>
      </c>
      <c r="B27" s="47" t="s">
        <v>34</v>
      </c>
      <c r="C27" s="77">
        <f>SUM('一般＆退職・基礎:一般＆退職・介護'!C27)</f>
        <v>19430</v>
      </c>
      <c r="D27" s="77">
        <f>SUM('一般＆退職・基礎:一般＆退職・介護'!D27)</f>
        <v>33009</v>
      </c>
      <c r="E27" s="77">
        <f>SUM('一般＆退職・基礎:一般＆退職・介護'!E27)</f>
        <v>619169</v>
      </c>
      <c r="F27" s="77">
        <f>SUM('一般＆退職・基礎:一般＆退職・介護'!F27)</f>
        <v>91639</v>
      </c>
      <c r="G27" s="77">
        <f>SUM('一般＆退職・基礎:一般＆退職・介護'!G27)</f>
        <v>230145</v>
      </c>
      <c r="H27" s="77">
        <f>SUM('一般＆退職・基礎:一般＆退職・介護'!H27)</f>
        <v>138579</v>
      </c>
      <c r="I27" s="77">
        <f>SUM('一般＆退職・基礎:一般＆退職・介護'!I27)</f>
        <v>1079532</v>
      </c>
      <c r="J27" s="77">
        <f aca="true" t="shared" si="2" ref="J27:J32">SUM(I27*1000/C27)</f>
        <v>55560.061760164695</v>
      </c>
      <c r="K27" s="77">
        <f aca="true" t="shared" si="3" ref="K27:K32">SUM(I27*1000/D27)</f>
        <v>32704.171589566482</v>
      </c>
    </row>
    <row r="28" spans="1:11" ht="21.75" customHeight="1">
      <c r="A28" s="46">
        <v>22</v>
      </c>
      <c r="B28" s="48" t="s">
        <v>35</v>
      </c>
      <c r="C28" s="77">
        <f>SUM('一般＆退職・基礎:一般＆退職・介護'!C28)</f>
        <v>21851</v>
      </c>
      <c r="D28" s="77">
        <f>SUM('一般＆退職・基礎:一般＆退職・介護'!D28)</f>
        <v>36806</v>
      </c>
      <c r="E28" s="77">
        <f>SUM('一般＆退職・基礎:一般＆退職・介護'!E28)</f>
        <v>787205</v>
      </c>
      <c r="F28" s="77">
        <f>SUM('一般＆退職・基礎:一般＆退職・介護'!F28)</f>
        <v>0</v>
      </c>
      <c r="G28" s="77">
        <f>SUM('一般＆退職・基礎:一般＆退職・介護'!G28)</f>
        <v>521259</v>
      </c>
      <c r="H28" s="77">
        <f>SUM('一般＆退職・基礎:一般＆退職・介護'!H28)</f>
        <v>145382</v>
      </c>
      <c r="I28" s="77">
        <f>SUM('一般＆退職・基礎:一般＆退職・介護'!I28)</f>
        <v>1453846</v>
      </c>
      <c r="J28" s="77">
        <f t="shared" si="2"/>
        <v>66534.52931215963</v>
      </c>
      <c r="K28" s="77">
        <f t="shared" si="3"/>
        <v>39500.24452534913</v>
      </c>
    </row>
    <row r="29" spans="1:11" ht="21.75" customHeight="1">
      <c r="A29" s="46">
        <v>23</v>
      </c>
      <c r="B29" s="48" t="s">
        <v>36</v>
      </c>
      <c r="C29" s="77">
        <f>SUM('一般＆退職・基礎:一般＆退職・介護'!C29)</f>
        <v>46240</v>
      </c>
      <c r="D29" s="77">
        <f>SUM('一般＆退職・基礎:一般＆退職・介護'!D29)</f>
        <v>82126</v>
      </c>
      <c r="E29" s="77">
        <f>SUM('一般＆退職・基礎:一般＆退職・介護'!E29)</f>
        <v>2060785</v>
      </c>
      <c r="F29" s="77">
        <f>SUM('一般＆退職・基礎:一般＆退職・介護'!F29)</f>
        <v>0</v>
      </c>
      <c r="G29" s="77">
        <f>SUM('一般＆退職・基礎:一般＆退職・介護'!G29)</f>
        <v>895977</v>
      </c>
      <c r="H29" s="77">
        <f>SUM('一般＆退職・基礎:一般＆退職・介護'!H29)</f>
        <v>389306</v>
      </c>
      <c r="I29" s="77">
        <f>SUM('一般＆退職・基礎:一般＆退職・介護'!I29)</f>
        <v>3346068</v>
      </c>
      <c r="J29" s="77">
        <f t="shared" si="2"/>
        <v>72363.06228373702</v>
      </c>
      <c r="K29" s="77">
        <f t="shared" si="3"/>
        <v>40743.10206268417</v>
      </c>
    </row>
    <row r="30" spans="1:11" ht="21.75" customHeight="1">
      <c r="A30" s="46">
        <v>24</v>
      </c>
      <c r="B30" s="48" t="s">
        <v>37</v>
      </c>
      <c r="C30" s="77">
        <f>SUM('一般＆退職・基礎:一般＆退職・介護'!C30)</f>
        <v>26927</v>
      </c>
      <c r="D30" s="77">
        <f>SUM('一般＆退職・基礎:一般＆退職・介護'!D30)</f>
        <v>51134</v>
      </c>
      <c r="E30" s="77">
        <f>SUM('一般＆退職・基礎:一般＆退職・介護'!E30)</f>
        <v>1205426</v>
      </c>
      <c r="F30" s="77">
        <f>SUM('一般＆退職・基礎:一般＆退職・介護'!F30)</f>
        <v>241900</v>
      </c>
      <c r="G30" s="77">
        <f>SUM('一般＆退職・基礎:一般＆退職・介護'!G30)</f>
        <v>457139</v>
      </c>
      <c r="H30" s="77">
        <f>SUM('一般＆退職・基礎:一般＆退職・介護'!H30)</f>
        <v>235421</v>
      </c>
      <c r="I30" s="77">
        <f>SUM('一般＆退職・基礎:一般＆退職・介護'!I30)</f>
        <v>2139886</v>
      </c>
      <c r="J30" s="77">
        <f t="shared" si="2"/>
        <v>79469.9001002711</v>
      </c>
      <c r="K30" s="77">
        <f t="shared" si="3"/>
        <v>41848.59389056205</v>
      </c>
    </row>
    <row r="31" spans="1:11" ht="21.75" customHeight="1">
      <c r="A31" s="46">
        <v>25</v>
      </c>
      <c r="B31" s="48" t="s">
        <v>38</v>
      </c>
      <c r="C31" s="77">
        <f>SUM('一般＆退職・基礎:一般＆退職・介護'!C31)</f>
        <v>20486</v>
      </c>
      <c r="D31" s="77">
        <f>SUM('一般＆退職・基礎:一般＆退職・介護'!D31)</f>
        <v>35756</v>
      </c>
      <c r="E31" s="77">
        <f>SUM('一般＆退職・基礎:一般＆退職・介護'!E31)</f>
        <v>699223</v>
      </c>
      <c r="F31" s="77">
        <f>SUM('一般＆退職・基礎:一般＆退職・介護'!F31)</f>
        <v>146056</v>
      </c>
      <c r="G31" s="77">
        <f>SUM('一般＆退職・基礎:一般＆退職・介護'!G31)</f>
        <v>287810</v>
      </c>
      <c r="H31" s="77">
        <f>SUM('一般＆退職・基礎:一般＆退職・介護'!H31)</f>
        <v>169691</v>
      </c>
      <c r="I31" s="77">
        <f>SUM('一般＆退職・基礎:一般＆退職・介護'!I31)</f>
        <v>1302780</v>
      </c>
      <c r="J31" s="77">
        <f t="shared" si="2"/>
        <v>63593.67372839988</v>
      </c>
      <c r="K31" s="77">
        <f t="shared" si="3"/>
        <v>36435.28358876832</v>
      </c>
    </row>
    <row r="32" spans="1:11" ht="21.75" customHeight="1">
      <c r="A32" s="46">
        <v>26</v>
      </c>
      <c r="B32" s="48" t="s">
        <v>39</v>
      </c>
      <c r="C32" s="77">
        <f>SUM('一般＆退職・基礎:一般＆退職・介護'!C32)</f>
        <v>17899</v>
      </c>
      <c r="D32" s="77">
        <f>SUM('一般＆退職・基礎:一般＆退職・介護'!D32)</f>
        <v>31084</v>
      </c>
      <c r="E32" s="77">
        <f>SUM('一般＆退職・基礎:一般＆退職・介護'!E32)</f>
        <v>655757</v>
      </c>
      <c r="F32" s="77">
        <f>SUM('一般＆退職・基礎:一般＆退職・介護'!F32)</f>
        <v>85222</v>
      </c>
      <c r="G32" s="77">
        <f>SUM('一般＆退職・基礎:一般＆退職・介護'!G32)</f>
        <v>363349</v>
      </c>
      <c r="H32" s="77">
        <f>SUM('一般＆退職・基礎:一般＆退職・介護'!H32)</f>
        <v>162434</v>
      </c>
      <c r="I32" s="77">
        <f>SUM('一般＆退職・基礎:一般＆退職・介護'!I32)</f>
        <v>1266762</v>
      </c>
      <c r="J32" s="77">
        <f t="shared" si="2"/>
        <v>70772.78060226828</v>
      </c>
      <c r="K32" s="77">
        <f t="shared" si="3"/>
        <v>40752.863209368166</v>
      </c>
    </row>
    <row r="33" spans="1:11" ht="21.75" customHeight="1">
      <c r="A33" s="46">
        <v>27</v>
      </c>
      <c r="B33" s="49" t="s">
        <v>40</v>
      </c>
      <c r="C33" s="77">
        <f>SUM('一般＆退職・基礎:一般＆退職・介護'!C33)</f>
        <v>20216</v>
      </c>
      <c r="D33" s="77">
        <f>SUM('一般＆退職・基礎:一般＆退職・介護'!D33)</f>
        <v>37143</v>
      </c>
      <c r="E33" s="77">
        <f>SUM('一般＆退職・基礎:一般＆退職・介護'!E33)</f>
        <v>811809</v>
      </c>
      <c r="F33" s="77">
        <f>SUM('一般＆退職・基礎:一般＆退職・介護'!F33)</f>
        <v>144303</v>
      </c>
      <c r="G33" s="77">
        <f>SUM('一般＆退職・基礎:一般＆退職・介護'!G33)</f>
        <v>310358</v>
      </c>
      <c r="H33" s="77">
        <f>SUM('一般＆退職・基礎:一般＆退職・介護'!H33)</f>
        <v>178419</v>
      </c>
      <c r="I33" s="77">
        <f>SUM('一般＆退職・基礎:一般＆退職・介護'!I33)</f>
        <v>1444889</v>
      </c>
      <c r="J33" s="77">
        <f t="shared" si="0"/>
        <v>71472.54649782351</v>
      </c>
      <c r="K33" s="77">
        <f t="shared" si="1"/>
        <v>38900.70807419971</v>
      </c>
    </row>
    <row r="34" spans="1:11" ht="21.75" customHeight="1">
      <c r="A34" s="46">
        <v>28</v>
      </c>
      <c r="B34" s="47" t="s">
        <v>41</v>
      </c>
      <c r="C34" s="77">
        <f>SUM('一般＆退職・基礎:一般＆退職・介護'!C34)</f>
        <v>42682</v>
      </c>
      <c r="D34" s="77">
        <f>SUM('一般＆退職・基礎:一般＆退職・介護'!D34)</f>
        <v>75233</v>
      </c>
      <c r="E34" s="77">
        <f>SUM('一般＆退職・基礎:一般＆退職・介護'!E34)</f>
        <v>1780533</v>
      </c>
      <c r="F34" s="77">
        <f>SUM('一般＆退職・基礎:一般＆退職・介護'!F34)</f>
        <v>0</v>
      </c>
      <c r="G34" s="77">
        <f>SUM('一般＆退職・基礎:一般＆退職・介護'!G34)</f>
        <v>818640</v>
      </c>
      <c r="H34" s="77">
        <f>SUM('一般＆退職・基礎:一般＆退職・介護'!H34)</f>
        <v>399312</v>
      </c>
      <c r="I34" s="77">
        <f>SUM('一般＆退職・基礎:一般＆退職・介護'!I34)</f>
        <v>2998485</v>
      </c>
      <c r="J34" s="77">
        <f t="shared" si="0"/>
        <v>70251.74546647299</v>
      </c>
      <c r="K34" s="77">
        <f t="shared" si="1"/>
        <v>39855.980753126954</v>
      </c>
    </row>
    <row r="35" spans="1:11" ht="21.75" customHeight="1">
      <c r="A35" s="46">
        <v>29</v>
      </c>
      <c r="B35" s="47" t="s">
        <v>42</v>
      </c>
      <c r="C35" s="77">
        <f>SUM('一般＆退職・基礎:一般＆退職・介護'!C35)</f>
        <v>18570</v>
      </c>
      <c r="D35" s="77">
        <f>SUM('一般＆退職・基礎:一般＆退職・介護'!D35)</f>
        <v>35305</v>
      </c>
      <c r="E35" s="77">
        <f>SUM('一般＆退職・基礎:一般＆退職・介護'!E35)</f>
        <v>650421</v>
      </c>
      <c r="F35" s="77">
        <f>SUM('一般＆退職・基礎:一般＆退職・介護'!F35)</f>
        <v>131873</v>
      </c>
      <c r="G35" s="77">
        <f>SUM('一般＆退職・基礎:一般＆退職・介護'!G35)</f>
        <v>331661</v>
      </c>
      <c r="H35" s="77">
        <f>SUM('一般＆退職・基礎:一般＆退職・介護'!H35)</f>
        <v>169560</v>
      </c>
      <c r="I35" s="77">
        <f>SUM('一般＆退職・基礎:一般＆退職・介護'!I35)</f>
        <v>1283515</v>
      </c>
      <c r="J35" s="77">
        <f t="shared" si="0"/>
        <v>69117.66289714593</v>
      </c>
      <c r="K35" s="77">
        <f t="shared" si="1"/>
        <v>36355.048859934854</v>
      </c>
    </row>
    <row r="36" spans="1:11" ht="21.75" customHeight="1">
      <c r="A36" s="46">
        <v>30</v>
      </c>
      <c r="B36" s="47" t="s">
        <v>43</v>
      </c>
      <c r="C36" s="77">
        <f>SUM('一般＆退職・基礎:一般＆退職・介護'!C36)</f>
        <v>29793</v>
      </c>
      <c r="D36" s="77">
        <f>SUM('一般＆退職・基礎:一般＆退職・介護'!D36)</f>
        <v>56042</v>
      </c>
      <c r="E36" s="77">
        <f>SUM('一般＆退職・基礎:一般＆退職・介護'!E36)</f>
        <v>1156751</v>
      </c>
      <c r="F36" s="77">
        <f>SUM('一般＆退職・基礎:一般＆退職・介護'!F36)</f>
        <v>0</v>
      </c>
      <c r="G36" s="77">
        <f>SUM('一般＆退職・基礎:一般＆退職・介護'!G36)</f>
        <v>645947</v>
      </c>
      <c r="H36" s="77">
        <f>SUM('一般＆退職・基礎:一般＆退職・介護'!H36)</f>
        <v>234941</v>
      </c>
      <c r="I36" s="77">
        <f>SUM('一般＆退職・基礎:一般＆退職・介護'!I36)</f>
        <v>2037639</v>
      </c>
      <c r="J36" s="77">
        <f t="shared" si="0"/>
        <v>68393.21317087907</v>
      </c>
      <c r="K36" s="77">
        <f t="shared" si="1"/>
        <v>36359.141358267014</v>
      </c>
    </row>
    <row r="37" spans="1:11" ht="21.75" customHeight="1">
      <c r="A37" s="46">
        <v>31</v>
      </c>
      <c r="B37" s="47" t="s">
        <v>44</v>
      </c>
      <c r="C37" s="77">
        <f>SUM('一般＆退職・基礎:一般＆退職・介護'!C37)</f>
        <v>18613</v>
      </c>
      <c r="D37" s="77">
        <f>SUM('一般＆退職・基礎:一般＆退職・介護'!D37)</f>
        <v>31990</v>
      </c>
      <c r="E37" s="77">
        <f>SUM('一般＆退職・基礎:一般＆退職・介護'!E37)</f>
        <v>825717</v>
      </c>
      <c r="F37" s="77">
        <f>SUM('一般＆退職・基礎:一般＆退職・介護'!F37)</f>
        <v>98980</v>
      </c>
      <c r="G37" s="77">
        <f>SUM('一般＆退職・基礎:一般＆退職・介護'!G37)</f>
        <v>292777</v>
      </c>
      <c r="H37" s="77">
        <f>SUM('一般＆退職・基礎:一般＆退職・介護'!H37)</f>
        <v>156997</v>
      </c>
      <c r="I37" s="77">
        <f>SUM('一般＆退職・基礎:一般＆退職・介護'!I37)</f>
        <v>1374471</v>
      </c>
      <c r="J37" s="77">
        <f t="shared" si="0"/>
        <v>73844.67845054531</v>
      </c>
      <c r="K37" s="77">
        <f t="shared" si="1"/>
        <v>42965.64551422319</v>
      </c>
    </row>
    <row r="38" spans="1:11" ht="21.75" customHeight="1">
      <c r="A38" s="50">
        <v>32</v>
      </c>
      <c r="B38" s="51" t="s">
        <v>45</v>
      </c>
      <c r="C38" s="78">
        <f>SUM('一般＆退職・基礎:一般＆退職・介護'!C38)</f>
        <v>22697</v>
      </c>
      <c r="D38" s="78">
        <f>SUM('一般＆退職・基礎:一般＆退職・介護'!D38)</f>
        <v>40377</v>
      </c>
      <c r="E38" s="78">
        <f>SUM('一般＆退職・基礎:一般＆退職・介護'!E38)</f>
        <v>870506</v>
      </c>
      <c r="F38" s="78">
        <f>SUM('一般＆退職・基礎:一般＆退職・介護'!F38)</f>
        <v>0</v>
      </c>
      <c r="G38" s="78">
        <f>SUM('一般＆退職・基礎:一般＆退職・介護'!G38)</f>
        <v>466262</v>
      </c>
      <c r="H38" s="78">
        <f>SUM('一般＆退職・基礎:一般＆退職・介護'!H38)</f>
        <v>182012</v>
      </c>
      <c r="I38" s="78">
        <f>SUM('一般＆退職・基礎:一般＆退職・介護'!I38)</f>
        <v>1518780</v>
      </c>
      <c r="J38" s="78">
        <f t="shared" si="0"/>
        <v>66915.4513812398</v>
      </c>
      <c r="K38" s="78">
        <f t="shared" si="1"/>
        <v>37614.97882457835</v>
      </c>
    </row>
    <row r="39" spans="1:11" s="34" customFormat="1" ht="21.75" customHeight="1">
      <c r="A39" s="39"/>
      <c r="B39" s="40" t="s">
        <v>47</v>
      </c>
      <c r="C39" s="79">
        <f>SUM('一般＆退職・基礎:一般＆退職・介護'!C39)</f>
        <v>1097396</v>
      </c>
      <c r="D39" s="79">
        <f>SUM('一般＆退職・基礎:一般＆退職・介護'!D39)</f>
        <v>1870903</v>
      </c>
      <c r="E39" s="79">
        <f>SUM('一般＆退職・基礎:一般＆退職・介護'!E39)</f>
        <v>43204037</v>
      </c>
      <c r="F39" s="79">
        <f>SUM('一般＆退職・基礎:一般＆退職・介護'!F39)</f>
        <v>2862369</v>
      </c>
      <c r="G39" s="79">
        <f>SUM('一般＆退職・基礎:一般＆退職・介護'!G39)</f>
        <v>19056419</v>
      </c>
      <c r="H39" s="79">
        <f>SUM('一般＆退職・基礎:一般＆退職・介護'!H39)</f>
        <v>9645516</v>
      </c>
      <c r="I39" s="79">
        <f>SUM('一般＆退職・基礎:一般＆退職・介護'!I39)</f>
        <v>74768341</v>
      </c>
      <c r="J39" s="79">
        <f t="shared" si="0"/>
        <v>68132.5073173221</v>
      </c>
      <c r="K39" s="79">
        <f t="shared" si="1"/>
        <v>39963.772039491094</v>
      </c>
    </row>
    <row r="40" spans="1:11" ht="21.75" customHeight="1">
      <c r="A40" s="52">
        <v>33</v>
      </c>
      <c r="B40" s="53" t="s">
        <v>21</v>
      </c>
      <c r="C40" s="80">
        <f>SUM('一般＆退職・基礎:一般＆退職・介護'!C40)</f>
        <v>15419</v>
      </c>
      <c r="D40" s="80">
        <f>SUM('一般＆退職・基礎:一般＆退職・介護'!D40)</f>
        <v>27886</v>
      </c>
      <c r="E40" s="80">
        <f>SUM('一般＆退職・基礎:一般＆退職・介護'!E40)</f>
        <v>598900</v>
      </c>
      <c r="F40" s="80">
        <f>SUM('一般＆退職・基礎:一般＆退職・介護'!F40)</f>
        <v>74247</v>
      </c>
      <c r="G40" s="80">
        <f>SUM('一般＆退職・基礎:一般＆退職・介護'!G40)</f>
        <v>318925</v>
      </c>
      <c r="H40" s="80">
        <f>SUM('一般＆退職・基礎:一般＆退職・介護'!H40)</f>
        <v>114320</v>
      </c>
      <c r="I40" s="80">
        <f>SUM('一般＆退職・基礎:一般＆退職・介護'!I40)</f>
        <v>1106392</v>
      </c>
      <c r="J40" s="80">
        <f t="shared" si="0"/>
        <v>71755.10733510603</v>
      </c>
      <c r="K40" s="80">
        <f t="shared" si="1"/>
        <v>39675.536111310335</v>
      </c>
    </row>
    <row r="41" spans="1:11" ht="21.75" customHeight="1">
      <c r="A41" s="46">
        <v>34</v>
      </c>
      <c r="B41" s="47" t="s">
        <v>22</v>
      </c>
      <c r="C41" s="77">
        <f>SUM('一般＆退職・基礎:一般＆退職・介護'!C41)</f>
        <v>8701</v>
      </c>
      <c r="D41" s="77">
        <f>SUM('一般＆退職・基礎:一般＆退職・介護'!D41)</f>
        <v>15378</v>
      </c>
      <c r="E41" s="77">
        <f>SUM('一般＆退職・基礎:一般＆退職・介護'!E41)</f>
        <v>281803</v>
      </c>
      <c r="F41" s="77">
        <f>SUM('一般＆退職・基礎:一般＆退職・介護'!F41)</f>
        <v>34745</v>
      </c>
      <c r="G41" s="77">
        <f>SUM('一般＆退職・基礎:一般＆退職・介護'!G41)</f>
        <v>146397</v>
      </c>
      <c r="H41" s="77">
        <f>SUM('一般＆退職・基礎:一般＆退職・介護'!H41)</f>
        <v>66106</v>
      </c>
      <c r="I41" s="77">
        <f>SUM('一般＆退職・基礎:一般＆退職・介護'!I41)</f>
        <v>529051</v>
      </c>
      <c r="J41" s="77">
        <f t="shared" si="0"/>
        <v>60803.47086541777</v>
      </c>
      <c r="K41" s="77">
        <f t="shared" si="1"/>
        <v>34403.10833658473</v>
      </c>
    </row>
    <row r="42" spans="1:11" ht="21.75" customHeight="1">
      <c r="A42" s="46">
        <v>35</v>
      </c>
      <c r="B42" s="47" t="s">
        <v>46</v>
      </c>
      <c r="C42" s="77">
        <f>SUM('一般＆退職・基礎:一般＆退職・介護'!C42)</f>
        <v>9236</v>
      </c>
      <c r="D42" s="77">
        <f>SUM('一般＆退職・基礎:一般＆退職・介護'!D42)</f>
        <v>15899</v>
      </c>
      <c r="E42" s="77">
        <f>SUM('一般＆退職・基礎:一般＆退職・介護'!E42)</f>
        <v>350531</v>
      </c>
      <c r="F42" s="77">
        <f>SUM('一般＆退職・基礎:一般＆退職・介護'!F42)</f>
        <v>49084</v>
      </c>
      <c r="G42" s="77">
        <f>SUM('一般＆退職・基礎:一般＆退職・介護'!G42)</f>
        <v>145665</v>
      </c>
      <c r="H42" s="77">
        <f>SUM('一般＆退職・基礎:一般＆退職・介護'!H42)</f>
        <v>63147</v>
      </c>
      <c r="I42" s="77">
        <f>SUM('一般＆退職・基礎:一般＆退職・介護'!I42)</f>
        <v>608427</v>
      </c>
      <c r="J42" s="77">
        <f t="shared" si="0"/>
        <v>65875.59549588566</v>
      </c>
      <c r="K42" s="77">
        <f t="shared" si="1"/>
        <v>38268.25586514875</v>
      </c>
    </row>
    <row r="43" spans="1:11" ht="21.75" customHeight="1">
      <c r="A43" s="46">
        <v>36</v>
      </c>
      <c r="B43" s="47" t="s">
        <v>23</v>
      </c>
      <c r="C43" s="77">
        <f>SUM('一般＆退職・基礎:一般＆退職・介護'!C43)</f>
        <v>12078</v>
      </c>
      <c r="D43" s="77">
        <f>SUM('一般＆退職・基礎:一般＆退職・介護'!D43)</f>
        <v>20010</v>
      </c>
      <c r="E43" s="77">
        <f>SUM('一般＆退職・基礎:一般＆退職・介護'!E43)</f>
        <v>432827</v>
      </c>
      <c r="F43" s="77">
        <f>SUM('一般＆退職・基礎:一般＆退職・介護'!F43)</f>
        <v>0</v>
      </c>
      <c r="G43" s="77">
        <f>SUM('一般＆退職・基礎:一般＆退職・介護'!G43)</f>
        <v>180157</v>
      </c>
      <c r="H43" s="77">
        <f>SUM('一般＆退職・基礎:一般＆退職・介護'!H43)</f>
        <v>82658</v>
      </c>
      <c r="I43" s="77">
        <f>SUM('一般＆退職・基礎:一般＆退職・介護'!I43)</f>
        <v>695642</v>
      </c>
      <c r="J43" s="77">
        <f t="shared" si="0"/>
        <v>57595.79400563007</v>
      </c>
      <c r="K43" s="77">
        <f t="shared" si="1"/>
        <v>34764.71764117941</v>
      </c>
    </row>
    <row r="44" spans="1:11" ht="21.75" customHeight="1">
      <c r="A44" s="46">
        <v>37</v>
      </c>
      <c r="B44" s="47" t="s">
        <v>24</v>
      </c>
      <c r="C44" s="77">
        <f>SUM('一般＆退職・基礎:一般＆退職・介護'!C44)</f>
        <v>9767</v>
      </c>
      <c r="D44" s="77">
        <f>SUM('一般＆退職・基礎:一般＆退職・介護'!D44)</f>
        <v>16322</v>
      </c>
      <c r="E44" s="77">
        <f>SUM('一般＆退職・基礎:一般＆退職・介護'!E44)</f>
        <v>314395</v>
      </c>
      <c r="F44" s="77">
        <f>SUM('一般＆退職・基礎:一般＆退職・介護'!F44)</f>
        <v>71596</v>
      </c>
      <c r="G44" s="77">
        <f>SUM('一般＆退職・基礎:一般＆退職・介護'!G44)</f>
        <v>128847</v>
      </c>
      <c r="H44" s="77">
        <f>SUM('一般＆退職・基礎:一般＆退職・介護'!H44)</f>
        <v>64738</v>
      </c>
      <c r="I44" s="77">
        <f>SUM('一般＆退職・基礎:一般＆退職・介護'!I44)</f>
        <v>579576</v>
      </c>
      <c r="J44" s="77">
        <f t="shared" si="0"/>
        <v>59340.22729599672</v>
      </c>
      <c r="K44" s="77">
        <f t="shared" si="1"/>
        <v>35508.88371523098</v>
      </c>
    </row>
    <row r="45" spans="1:11" ht="21.75" customHeight="1">
      <c r="A45" s="46">
        <v>38</v>
      </c>
      <c r="B45" s="47" t="s">
        <v>25</v>
      </c>
      <c r="C45" s="77">
        <f>SUM('一般＆退職・基礎:一般＆退職・介護'!C45)</f>
        <v>7337</v>
      </c>
      <c r="D45" s="77">
        <f>SUM('一般＆退職・基礎:一般＆退職・介護'!D45)</f>
        <v>11913</v>
      </c>
      <c r="E45" s="77">
        <f>SUM('一般＆退職・基礎:一般＆退職・介護'!E45)</f>
        <v>248726</v>
      </c>
      <c r="F45" s="77">
        <f>SUM('一般＆退職・基礎:一般＆退職・介護'!F45)</f>
        <v>45646</v>
      </c>
      <c r="G45" s="77">
        <f>SUM('一般＆退職・基礎:一般＆退職・介護'!G45)</f>
        <v>107047</v>
      </c>
      <c r="H45" s="77">
        <f>SUM('一般＆退職・基礎:一般＆退職・介護'!H45)</f>
        <v>61134</v>
      </c>
      <c r="I45" s="77">
        <f>SUM('一般＆退職・基礎:一般＆退職・介護'!I45)</f>
        <v>462553</v>
      </c>
      <c r="J45" s="77">
        <f t="shared" si="0"/>
        <v>63043.88714733542</v>
      </c>
      <c r="K45" s="77">
        <f t="shared" si="1"/>
        <v>38827.58331234786</v>
      </c>
    </row>
    <row r="46" spans="1:11" ht="21.75" customHeight="1">
      <c r="A46" s="46">
        <v>39</v>
      </c>
      <c r="B46" s="47" t="s">
        <v>26</v>
      </c>
      <c r="C46" s="77">
        <f>SUM('一般＆退職・基礎:一般＆退職・介護'!C46)</f>
        <v>19154</v>
      </c>
      <c r="D46" s="77">
        <f>SUM('一般＆退職・基礎:一般＆退職・介護'!D46)</f>
        <v>32447</v>
      </c>
      <c r="E46" s="77">
        <f>SUM('一般＆退職・基礎:一般＆退職・介護'!E46)</f>
        <v>659101</v>
      </c>
      <c r="F46" s="77">
        <f>SUM('一般＆退職・基礎:一般＆退職・介護'!F46)</f>
        <v>112785</v>
      </c>
      <c r="G46" s="77">
        <f>SUM('一般＆退職・基礎:一般＆退職・介護'!G46)</f>
        <v>321450</v>
      </c>
      <c r="H46" s="77">
        <f>SUM('一般＆退職・基礎:一般＆退職・介護'!H46)</f>
        <v>168790</v>
      </c>
      <c r="I46" s="77">
        <f>SUM('一般＆退職・基礎:一般＆退職・介護'!I46)</f>
        <v>1262126</v>
      </c>
      <c r="J46" s="77">
        <f t="shared" si="0"/>
        <v>65893.5992481988</v>
      </c>
      <c r="K46" s="77">
        <f t="shared" si="1"/>
        <v>38898.079945757694</v>
      </c>
    </row>
    <row r="47" spans="1:11" ht="21.75" customHeight="1">
      <c r="A47" s="46">
        <v>40</v>
      </c>
      <c r="B47" s="47" t="s">
        <v>27</v>
      </c>
      <c r="C47" s="77">
        <f>SUM('一般＆退職・基礎:一般＆退職・介護'!C47)</f>
        <v>4531</v>
      </c>
      <c r="D47" s="77">
        <f>SUM('一般＆退職・基礎:一般＆退職・介護'!D47)</f>
        <v>8037</v>
      </c>
      <c r="E47" s="77">
        <f>SUM('一般＆退職・基礎:一般＆退職・介護'!E47)</f>
        <v>189142</v>
      </c>
      <c r="F47" s="77">
        <f>SUM('一般＆退職・基礎:一般＆退職・介護'!F47)</f>
        <v>44601</v>
      </c>
      <c r="G47" s="77">
        <f>SUM('一般＆退職・基礎:一般＆退職・介護'!G47)</f>
        <v>96655</v>
      </c>
      <c r="H47" s="77">
        <f>SUM('一般＆退職・基礎:一般＆退職・介護'!H47)</f>
        <v>47033</v>
      </c>
      <c r="I47" s="77">
        <f>SUM('一般＆退職・基礎:一般＆退職・介護'!I47)</f>
        <v>377431</v>
      </c>
      <c r="J47" s="77">
        <f t="shared" si="0"/>
        <v>83299.71308761863</v>
      </c>
      <c r="K47" s="77">
        <f t="shared" si="1"/>
        <v>46961.677242752274</v>
      </c>
    </row>
    <row r="48" spans="1:11" ht="21.75" customHeight="1">
      <c r="A48" s="46">
        <v>41</v>
      </c>
      <c r="B48" s="47" t="s">
        <v>28</v>
      </c>
      <c r="C48" s="77">
        <f>SUM('一般＆退職・基礎:一般＆退職・介護'!C48)</f>
        <v>11188</v>
      </c>
      <c r="D48" s="77">
        <f>SUM('一般＆退職・基礎:一般＆退職・介護'!D48)</f>
        <v>21996</v>
      </c>
      <c r="E48" s="77">
        <f>SUM('一般＆退職・基礎:一般＆退職・介護'!E48)</f>
        <v>543758</v>
      </c>
      <c r="F48" s="77">
        <f>SUM('一般＆退職・基礎:一般＆退職・介護'!F48)</f>
        <v>101108</v>
      </c>
      <c r="G48" s="77">
        <f>SUM('一般＆退職・基礎:一般＆退職・介護'!G48)</f>
        <v>191673</v>
      </c>
      <c r="H48" s="77">
        <f>SUM('一般＆退職・基礎:一般＆退職・介護'!H48)</f>
        <v>86109</v>
      </c>
      <c r="I48" s="77">
        <f>SUM('一般＆退職・基礎:一般＆退職・介護'!I48)</f>
        <v>922648</v>
      </c>
      <c r="J48" s="77">
        <f t="shared" si="0"/>
        <v>82467.64390418306</v>
      </c>
      <c r="K48" s="77">
        <f t="shared" si="1"/>
        <v>41946.17203127842</v>
      </c>
    </row>
    <row r="49" spans="1:11" ht="21.75" customHeight="1">
      <c r="A49" s="46">
        <v>42</v>
      </c>
      <c r="B49" s="47" t="s">
        <v>29</v>
      </c>
      <c r="C49" s="77">
        <f>SUM('一般＆退職・基礎:一般＆退職・介護'!C49)</f>
        <v>4029</v>
      </c>
      <c r="D49" s="77">
        <f>SUM('一般＆退職・基礎:一般＆退職・介護'!D49)</f>
        <v>7488</v>
      </c>
      <c r="E49" s="77">
        <f>SUM('一般＆退職・基礎:一般＆退職・介護'!E49)</f>
        <v>190398</v>
      </c>
      <c r="F49" s="77">
        <f>SUM('一般＆退職・基礎:一般＆退職・介護'!F49)</f>
        <v>37532</v>
      </c>
      <c r="G49" s="77">
        <f>SUM('一般＆退職・基礎:一般＆退職・介護'!G49)</f>
        <v>71783</v>
      </c>
      <c r="H49" s="77">
        <f>SUM('一般＆退職・基礎:一般＆退職・介護'!H49)</f>
        <v>35855</v>
      </c>
      <c r="I49" s="77">
        <f>SUM('一般＆退職・基礎:一般＆退職・介護'!I49)</f>
        <v>335568</v>
      </c>
      <c r="J49" s="77">
        <f t="shared" si="0"/>
        <v>83288.16083395384</v>
      </c>
      <c r="K49" s="77">
        <f t="shared" si="1"/>
        <v>44814.10256410256</v>
      </c>
    </row>
    <row r="50" spans="1:11" ht="21.75" customHeight="1">
      <c r="A50" s="46">
        <v>43</v>
      </c>
      <c r="B50" s="47" t="s">
        <v>30</v>
      </c>
      <c r="C50" s="77">
        <f>SUM('一般＆退職・基礎:一般＆退職・介護'!C50)</f>
        <v>11675</v>
      </c>
      <c r="D50" s="77">
        <f>SUM('一般＆退職・基礎:一般＆退職・介護'!D50)</f>
        <v>22272</v>
      </c>
      <c r="E50" s="77">
        <f>SUM('一般＆退職・基礎:一般＆退職・介護'!E50)</f>
        <v>622864</v>
      </c>
      <c r="F50" s="77">
        <f>SUM('一般＆退職・基礎:一般＆退職・介護'!F50)</f>
        <v>104304</v>
      </c>
      <c r="G50" s="77">
        <f>SUM('一般＆退職・基礎:一般＆退職・介護'!G50)</f>
        <v>242022</v>
      </c>
      <c r="H50" s="77">
        <f>SUM('一般＆退職・基礎:一般＆退職・介護'!H50)</f>
        <v>110081</v>
      </c>
      <c r="I50" s="77">
        <f>SUM('一般＆退職・基礎:一般＆退職・介護'!I50)</f>
        <v>1079271</v>
      </c>
      <c r="J50" s="77">
        <f t="shared" si="0"/>
        <v>92442.91220556745</v>
      </c>
      <c r="K50" s="77">
        <f t="shared" si="1"/>
        <v>48458.64762931035</v>
      </c>
    </row>
    <row r="51" spans="1:11" ht="21.75" customHeight="1">
      <c r="A51" s="50">
        <v>44</v>
      </c>
      <c r="B51" s="51" t="s">
        <v>31</v>
      </c>
      <c r="C51" s="81">
        <f>SUM('一般＆退職・基礎:一般＆退職・介護'!C51)</f>
        <v>8751</v>
      </c>
      <c r="D51" s="81">
        <f>SUM('一般＆退職・基礎:一般＆退職・介護'!D51)</f>
        <v>14747</v>
      </c>
      <c r="E51" s="81">
        <f>SUM('一般＆退職・基礎:一般＆退職・介護'!E51)</f>
        <v>335064</v>
      </c>
      <c r="F51" s="81">
        <f>SUM('一般＆退職・基礎:一般＆退職・介護'!F51)</f>
        <v>37482</v>
      </c>
      <c r="G51" s="81">
        <f>SUM('一般＆退職・基礎:一般＆退職・介護'!G51)</f>
        <v>152060</v>
      </c>
      <c r="H51" s="81">
        <f>SUM('一般＆退職・基礎:一般＆退職・介護'!H51)</f>
        <v>82352</v>
      </c>
      <c r="I51" s="81">
        <f>SUM('一般＆退職・基礎:一般＆退職・介護'!I51)</f>
        <v>606958</v>
      </c>
      <c r="J51" s="78">
        <f t="shared" si="0"/>
        <v>69358.70186264427</v>
      </c>
      <c r="K51" s="78">
        <f t="shared" si="1"/>
        <v>41158.06604733166</v>
      </c>
    </row>
    <row r="52" spans="1:11" s="34" customFormat="1" ht="21.75" customHeight="1">
      <c r="A52" s="39"/>
      <c r="B52" s="54" t="s">
        <v>1</v>
      </c>
      <c r="C52" s="79">
        <f>SUM('一般＆退職・基礎:一般＆退職・介護'!C52)</f>
        <v>121866</v>
      </c>
      <c r="D52" s="79">
        <f>SUM('一般＆退職・基礎:一般＆退職・介護'!D52)</f>
        <v>214395</v>
      </c>
      <c r="E52" s="79">
        <f>SUM('一般＆退職・基礎:一般＆退職・介護'!E52)</f>
        <v>4767509</v>
      </c>
      <c r="F52" s="79">
        <f>SUM('一般＆退職・基礎:一般＆退職・介護'!F52)</f>
        <v>713130</v>
      </c>
      <c r="G52" s="79">
        <f>SUM('一般＆退職・基礎:一般＆退職・介護'!G52)</f>
        <v>2102681</v>
      </c>
      <c r="H52" s="79">
        <f>SUM('一般＆退職・基礎:一般＆退職・介護'!H52)</f>
        <v>982323</v>
      </c>
      <c r="I52" s="79">
        <f>SUM('一般＆退職・基礎:一般＆退職・介護'!I52)</f>
        <v>8565643</v>
      </c>
      <c r="J52" s="79">
        <f>SUM(I52*1000/C52)</f>
        <v>70287.3894277321</v>
      </c>
      <c r="K52" s="79">
        <f>SUM(I52*1000/D52)</f>
        <v>39952.62482800439</v>
      </c>
    </row>
    <row r="53" spans="1:11" s="34" customFormat="1" ht="21.75" customHeight="1">
      <c r="A53" s="42"/>
      <c r="B53" s="55" t="s">
        <v>61</v>
      </c>
      <c r="C53" s="82">
        <f>SUM('一般＆退職・基礎:一般＆退職・介護'!C53)</f>
        <v>1219262</v>
      </c>
      <c r="D53" s="82">
        <f>SUM('一般＆退職・基礎:一般＆退職・介護'!D53)</f>
        <v>2085298</v>
      </c>
      <c r="E53" s="82">
        <f>SUM('一般＆退職・基礎:一般＆退職・介護'!E53)</f>
        <v>47971546</v>
      </c>
      <c r="F53" s="82">
        <f>SUM('一般＆退職・基礎:一般＆退職・介護'!F53)</f>
        <v>3575499</v>
      </c>
      <c r="G53" s="82">
        <f>SUM('一般＆退職・基礎:一般＆退職・介護'!G53)</f>
        <v>21159100</v>
      </c>
      <c r="H53" s="82">
        <f>SUM('一般＆退職・基礎:一般＆退職・介護'!H53)</f>
        <v>10627839</v>
      </c>
      <c r="I53" s="82">
        <f>SUM('一般＆退職・基礎:一般＆退職・介護'!I53)</f>
        <v>83333984</v>
      </c>
      <c r="J53" s="82">
        <f>SUM(I53*1000/C53)</f>
        <v>68347.8891329345</v>
      </c>
      <c r="K53" s="82">
        <f>SUM(I53*1000/D53)</f>
        <v>39962.625965209765</v>
      </c>
    </row>
    <row r="54" ht="17.25" customHeight="1"/>
  </sheetData>
  <sheetProtection/>
  <mergeCells count="12">
    <mergeCell ref="J3:J6"/>
    <mergeCell ref="K3:K6"/>
    <mergeCell ref="F4:F6"/>
    <mergeCell ref="G4:G6"/>
    <mergeCell ref="H4:H6"/>
    <mergeCell ref="A3:A6"/>
    <mergeCell ref="C3:D3"/>
    <mergeCell ref="E3:H3"/>
    <mergeCell ref="C4:C6"/>
    <mergeCell ref="D4:D6"/>
    <mergeCell ref="E4:E6"/>
    <mergeCell ref="B3:B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寺田将幸</dc:creator>
  <cp:keywords/>
  <dc:description/>
  <cp:lastModifiedBy>H23030059</cp:lastModifiedBy>
  <cp:lastPrinted>2011-09-08T02:13:34Z</cp:lastPrinted>
  <dcterms:created xsi:type="dcterms:W3CDTF">2003-03-10T00:04:38Z</dcterms:created>
  <dcterms:modified xsi:type="dcterms:W3CDTF">2014-12-25T07:30:06Z</dcterms:modified>
  <cp:category/>
  <cp:version/>
  <cp:contentType/>
  <cp:contentStatus/>
</cp:coreProperties>
</file>