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7425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 refMode="R1C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<sst xmlns="http://schemas.openxmlformats.org/spreadsheetml/2006/main" count="249" uniqueCount="68">
  <si>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</si>
  <si>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</si>
  <si>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</si>
  <si>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</si>
  <si>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</si>
  <si>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</si>
  <si>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</si>
  <si>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</si>
  <si>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</si>
  <si>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</si>
  <si>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</si>
  <si>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</si>
  <si>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</si>
  <si>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</si>
  <si>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</si>
  <si>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</si>
  <si>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</si>
  <si>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</si>
  <si>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</si>
  <si>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</si>
  <si>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</si>
  <si>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</si>
  <si>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</si>
  <si>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</si>
  <si>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</si>
  <si>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</si>
  <si>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</si>
  <si>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</si>
  <si>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</si>
  <si>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</si>
  <si>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</si>
  <si>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</si>
  <si>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</si>
  <si>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</si>
  <si>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</si>
  <si>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</si>
  <si>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</si>
  <si>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</si>
  <si>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</si>
  <si>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</si>
  <si>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</si>
  <si>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</si>
  <si>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</si>
  <si>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</si>
  <si>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</si>
  <si>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</si>
  <si>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</si>
  <si>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</si>
  <si>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</si>
  <si>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</si>
  <si>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</si>
  <si>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</si>
  <si>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</si>
  <si>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</si>
  <si>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</si>
  <si>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</si>
  <si>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</si>
  <si>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</si>
  <si>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</si>
  <si>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</si>
  <si>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</si>
  <si>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</si>
  <si>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</si>
  <si>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</si>
  <si>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</si>
  <si>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</si>
  <si>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</si>
  <si>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第６表　平成２６年度国民健康保険税（料）に関する調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</si>
</sst>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176" fontId="7" fillId="0" borderId="12" xfId="0" applyNumberFormat="1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177" fontId="6" fillId="0" borderId="0" xfId="0" applyNumberFormat="1" applyFont="1" applyAlignment="1">
      <alignment vertical="center"/>
    </xf>
    <xf numFmtId="177" fontId="7" fillId="0" borderId="17" xfId="0" applyNumberFormat="1" applyFont="1" applyBorder="1" applyAlignment="1">
      <alignment/>
    </xf>
    <xf numFmtId="177" fontId="7" fillId="0" borderId="12" xfId="0" applyNumberFormat="1" applyFont="1" applyBorder="1" applyAlignment="1">
      <alignment/>
    </xf>
    <xf numFmtId="177" fontId="7" fillId="0" borderId="18" xfId="0" applyNumberFormat="1" applyFont="1" applyBorder="1" applyAlignment="1">
      <alignment/>
    </xf>
    <xf numFmtId="177" fontId="7" fillId="0" borderId="19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 shrinkToFit="1"/>
    </xf>
    <xf numFmtId="176" fontId="7" fillId="33" borderId="21" xfId="0" applyNumberFormat="1" applyFont="1" applyFill="1" applyBorder="1" applyAlignment="1">
      <alignment horizontal="center" shrinkToFit="1"/>
    </xf>
    <xf numFmtId="177" fontId="7" fillId="33" borderId="22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center" shrinkToFit="1"/>
    </xf>
    <xf numFmtId="177" fontId="7" fillId="33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177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shrinkToFit="1"/>
    </xf>
    <xf numFmtId="0" fontId="7" fillId="33" borderId="12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 horizontal="center" shrinkToFit="1"/>
    </xf>
    <xf numFmtId="177" fontId="7" fillId="33" borderId="18" xfId="0" applyNumberFormat="1" applyFont="1" applyFill="1" applyBorder="1" applyAlignment="1">
      <alignment/>
    </xf>
    <xf numFmtId="0" fontId="7" fillId="33" borderId="15" xfId="0" applyFont="1" applyFill="1" applyBorder="1" applyAlignment="1">
      <alignment horizontal="center" shrinkToFit="1"/>
    </xf>
    <xf numFmtId="177" fontId="7" fillId="33" borderId="19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shrinkToFit="1"/>
    </xf>
    <xf numFmtId="177" fontId="7" fillId="33" borderId="21" xfId="0" applyNumberFormat="1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 horizontal="center" shrinkToFit="1"/>
    </xf>
    <xf numFmtId="178" fontId="7" fillId="0" borderId="17" xfId="48" applyNumberFormat="1" applyFont="1" applyBorder="1" applyAlignment="1">
      <alignment vertical="center"/>
    </xf>
    <xf numFmtId="178" fontId="7" fillId="0" borderId="12" xfId="48" applyNumberFormat="1" applyFont="1" applyBorder="1" applyAlignment="1">
      <alignment vertical="center"/>
    </xf>
    <xf numFmtId="178" fontId="7" fillId="0" borderId="13" xfId="48" applyNumberFormat="1" applyFont="1" applyBorder="1" applyAlignment="1">
      <alignment vertical="center"/>
    </xf>
    <xf numFmtId="178" fontId="7" fillId="0" borderId="18" xfId="48" applyNumberFormat="1" applyFont="1" applyBorder="1" applyAlignment="1">
      <alignment vertical="center"/>
    </xf>
    <xf numFmtId="178" fontId="7" fillId="0" borderId="19" xfId="48" applyNumberFormat="1" applyFont="1" applyBorder="1" applyAlignment="1">
      <alignment vertical="center"/>
    </xf>
    <xf numFmtId="178" fontId="7" fillId="33" borderId="17" xfId="0" applyNumberFormat="1" applyFont="1" applyFill="1" applyBorder="1" applyAlignment="1">
      <alignment horizontal="right" vertical="center"/>
    </xf>
    <xf numFmtId="178" fontId="7" fillId="33" borderId="17" xfId="0" applyNumberFormat="1" applyFont="1" applyFill="1" applyBorder="1" applyAlignment="1">
      <alignment vertical="center"/>
    </xf>
    <xf numFmtId="178" fontId="7" fillId="33" borderId="12" xfId="0" applyNumberFormat="1" applyFont="1" applyFill="1" applyBorder="1" applyAlignment="1">
      <alignment horizontal="right" vertical="center"/>
    </xf>
    <xf numFmtId="178" fontId="7" fillId="33" borderId="12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178" fontId="7" fillId="33" borderId="19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4" xfId="0" applyNumberFormat="1" applyFont="1" applyFill="1" applyBorder="1" applyAlignment="1">
      <alignment vertical="center"/>
    </xf>
    <xf numFmtId="177" fontId="7" fillId="33" borderId="17" xfId="0" applyNumberFormat="1" applyFont="1" applyFill="1" applyBorder="1" applyAlignment="1">
      <alignment vertical="center"/>
    </xf>
    <xf numFmtId="177" fontId="7" fillId="33" borderId="12" xfId="0" applyNumberFormat="1" applyFont="1" applyFill="1" applyBorder="1" applyAlignment="1">
      <alignment vertical="center"/>
    </xf>
    <xf numFmtId="177" fontId="7" fillId="33" borderId="18" xfId="0" applyNumberFormat="1" applyFont="1" applyFill="1" applyBorder="1" applyAlignment="1">
      <alignment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19" xfId="0" applyNumberFormat="1" applyFont="1" applyFill="1" applyBorder="1" applyAlignment="1">
      <alignment vertical="center"/>
    </xf>
    <xf numFmtId="177" fontId="7" fillId="33" borderId="24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6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6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0" zoomScaleSheetLayoutView="70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A2" sqref="A2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22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23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42575</v>
      </c>
      <c r="D7" s="56">
        <v>72595</v>
      </c>
      <c r="E7" s="78">
        <v>2921864</v>
      </c>
      <c r="F7" s="78">
        <v>0</v>
      </c>
      <c r="G7" s="78">
        <v>1263211</v>
      </c>
      <c r="H7" s="78">
        <v>779451</v>
      </c>
      <c r="I7" s="61">
        <f>SUM(E7:H7)</f>
        <v>4964526</v>
      </c>
      <c r="J7" s="62">
        <f>SUM(I7*1000/C7)</f>
        <v>116606.60011743981</v>
      </c>
      <c r="K7" s="62">
        <f>SUM(I7*1000/D7)</f>
        <v>68386.61064811626</v>
      </c>
    </row>
    <row r="8" spans="1:11" ht="21.75" customHeight="1">
      <c r="A8" s="31">
        <v>2</v>
      </c>
      <c r="B8" s="20" t="s">
        <v>4</v>
      </c>
      <c r="C8" s="57">
        <v>25719</v>
      </c>
      <c r="D8" s="57">
        <v>41169</v>
      </c>
      <c r="E8" s="79">
        <v>1503405</v>
      </c>
      <c r="F8" s="79">
        <v>0</v>
      </c>
      <c r="G8" s="79">
        <v>529015</v>
      </c>
      <c r="H8" s="79">
        <v>534161</v>
      </c>
      <c r="I8" s="63">
        <f aca="true" t="shared" si="0" ref="I8:I51">SUM(E8:H8)</f>
        <v>2566581</v>
      </c>
      <c r="J8" s="64">
        <f aca="true" t="shared" si="1" ref="J8:J51">SUM(I8*1000/C8)</f>
        <v>99793.18791554881</v>
      </c>
      <c r="K8" s="64">
        <f aca="true" t="shared" si="2" ref="K8:K51">SUM(I8*1000/D8)</f>
        <v>62342.56357939226</v>
      </c>
    </row>
    <row r="9" spans="1:11" ht="21.75" customHeight="1">
      <c r="A9" s="31">
        <v>3</v>
      </c>
      <c r="B9" s="20" t="s">
        <v>5</v>
      </c>
      <c r="C9" s="57">
        <v>23950</v>
      </c>
      <c r="D9" s="57">
        <v>41545</v>
      </c>
      <c r="E9" s="79">
        <v>1614601</v>
      </c>
      <c r="F9" s="79">
        <v>0</v>
      </c>
      <c r="G9" s="79">
        <v>646847</v>
      </c>
      <c r="H9" s="79">
        <v>421103</v>
      </c>
      <c r="I9" s="63">
        <f t="shared" si="0"/>
        <v>2682551</v>
      </c>
      <c r="J9" s="64">
        <f t="shared" si="1"/>
        <v>112006.30480167015</v>
      </c>
      <c r="K9" s="64">
        <f t="shared" si="2"/>
        <v>64569.7677217475</v>
      </c>
    </row>
    <row r="10" spans="1:11" ht="21.75" customHeight="1">
      <c r="A10" s="31">
        <v>4</v>
      </c>
      <c r="B10" s="20" t="s">
        <v>6</v>
      </c>
      <c r="C10" s="57">
        <v>24630</v>
      </c>
      <c r="D10" s="57">
        <v>44949</v>
      </c>
      <c r="E10" s="79">
        <v>1885102</v>
      </c>
      <c r="F10" s="79">
        <v>0</v>
      </c>
      <c r="G10" s="79">
        <v>573317</v>
      </c>
      <c r="H10" s="79">
        <v>339138</v>
      </c>
      <c r="I10" s="63">
        <f t="shared" si="0"/>
        <v>2797557</v>
      </c>
      <c r="J10" s="64">
        <f t="shared" si="1"/>
        <v>113583.31303288673</v>
      </c>
      <c r="K10" s="64">
        <f t="shared" si="2"/>
        <v>62238.47026630181</v>
      </c>
    </row>
    <row r="11" spans="1:11" ht="21.75" customHeight="1">
      <c r="A11" s="31">
        <v>5</v>
      </c>
      <c r="B11" s="20" t="s">
        <v>7</v>
      </c>
      <c r="C11" s="57">
        <v>12723</v>
      </c>
      <c r="D11" s="57">
        <v>22949</v>
      </c>
      <c r="E11" s="79">
        <v>838465</v>
      </c>
      <c r="F11" s="79">
        <v>140484</v>
      </c>
      <c r="G11" s="79">
        <v>368059</v>
      </c>
      <c r="H11" s="79">
        <v>179953</v>
      </c>
      <c r="I11" s="63">
        <f t="shared" si="0"/>
        <v>1526961</v>
      </c>
      <c r="J11" s="64">
        <f t="shared" si="1"/>
        <v>120015.79816081113</v>
      </c>
      <c r="K11" s="64">
        <f t="shared" si="2"/>
        <v>66537.1475881302</v>
      </c>
    </row>
    <row r="12" spans="1:11" ht="21.75" customHeight="1">
      <c r="A12" s="31">
        <v>6</v>
      </c>
      <c r="B12" s="20" t="s">
        <v>8</v>
      </c>
      <c r="C12" s="57">
        <v>8999</v>
      </c>
      <c r="D12" s="57">
        <v>17115</v>
      </c>
      <c r="E12" s="79">
        <v>693537</v>
      </c>
      <c r="F12" s="79">
        <v>135722</v>
      </c>
      <c r="G12" s="79">
        <v>229007</v>
      </c>
      <c r="H12" s="79">
        <v>124069</v>
      </c>
      <c r="I12" s="63">
        <f t="shared" si="0"/>
        <v>1182335</v>
      </c>
      <c r="J12" s="64">
        <f t="shared" si="1"/>
        <v>131385.15390598954</v>
      </c>
      <c r="K12" s="64">
        <f t="shared" si="2"/>
        <v>69081.79959100204</v>
      </c>
    </row>
    <row r="13" spans="1:11" ht="21.75" customHeight="1">
      <c r="A13" s="31">
        <v>7</v>
      </c>
      <c r="B13" s="20" t="s">
        <v>32</v>
      </c>
      <c r="C13" s="57">
        <v>12384</v>
      </c>
      <c r="D13" s="57">
        <v>21639</v>
      </c>
      <c r="E13" s="79">
        <v>766591</v>
      </c>
      <c r="F13" s="79">
        <v>93281</v>
      </c>
      <c r="G13" s="79">
        <v>336594</v>
      </c>
      <c r="H13" s="79">
        <v>179509</v>
      </c>
      <c r="I13" s="63">
        <f t="shared" si="0"/>
        <v>1375975</v>
      </c>
      <c r="J13" s="64">
        <f t="shared" si="1"/>
        <v>111109.09237726098</v>
      </c>
      <c r="K13" s="64">
        <f t="shared" si="2"/>
        <v>63587.73510790702</v>
      </c>
    </row>
    <row r="14" spans="1:11" ht="21.75" customHeight="1">
      <c r="A14" s="31">
        <v>8</v>
      </c>
      <c r="B14" s="20" t="s">
        <v>9</v>
      </c>
      <c r="C14" s="57">
        <v>7553</v>
      </c>
      <c r="D14" s="57">
        <v>14671</v>
      </c>
      <c r="E14" s="79">
        <v>624189</v>
      </c>
      <c r="F14" s="79">
        <v>132122</v>
      </c>
      <c r="G14" s="79">
        <v>214034</v>
      </c>
      <c r="H14" s="79">
        <v>108284</v>
      </c>
      <c r="I14" s="63">
        <f t="shared" si="0"/>
        <v>1078629</v>
      </c>
      <c r="J14" s="64">
        <f t="shared" si="1"/>
        <v>142808.0233019992</v>
      </c>
      <c r="K14" s="64">
        <f t="shared" si="2"/>
        <v>73521.16420148592</v>
      </c>
    </row>
    <row r="15" spans="1:11" ht="21.75" customHeight="1">
      <c r="A15" s="31">
        <v>9</v>
      </c>
      <c r="B15" s="20" t="s">
        <v>33</v>
      </c>
      <c r="C15" s="57">
        <v>10668</v>
      </c>
      <c r="D15" s="57">
        <v>20516</v>
      </c>
      <c r="E15" s="79">
        <v>840109</v>
      </c>
      <c r="F15" s="79">
        <v>0</v>
      </c>
      <c r="G15" s="79">
        <v>298124</v>
      </c>
      <c r="H15" s="79">
        <v>156072</v>
      </c>
      <c r="I15" s="63">
        <f t="shared" si="0"/>
        <v>1294305</v>
      </c>
      <c r="J15" s="64">
        <f t="shared" si="1"/>
        <v>121325.92800899888</v>
      </c>
      <c r="K15" s="64">
        <f t="shared" si="2"/>
        <v>63087.5901735231</v>
      </c>
    </row>
    <row r="16" spans="1:11" ht="21.75" customHeight="1">
      <c r="A16" s="31">
        <v>10</v>
      </c>
      <c r="B16" s="20" t="s">
        <v>10</v>
      </c>
      <c r="C16" s="57">
        <v>8390</v>
      </c>
      <c r="D16" s="57">
        <v>14478</v>
      </c>
      <c r="E16" s="79">
        <v>498351</v>
      </c>
      <c r="F16" s="79">
        <v>96188</v>
      </c>
      <c r="G16" s="79">
        <v>147655</v>
      </c>
      <c r="H16" s="79">
        <v>111191</v>
      </c>
      <c r="I16" s="63">
        <f t="shared" si="0"/>
        <v>853385</v>
      </c>
      <c r="J16" s="64">
        <f t="shared" si="1"/>
        <v>101714.5411203814</v>
      </c>
      <c r="K16" s="64">
        <f t="shared" si="2"/>
        <v>58943.56955380578</v>
      </c>
    </row>
    <row r="17" spans="1:11" ht="21.75" customHeight="1">
      <c r="A17" s="31">
        <v>11</v>
      </c>
      <c r="B17" s="20" t="s">
        <v>11</v>
      </c>
      <c r="C17" s="57">
        <v>4801</v>
      </c>
      <c r="D17" s="57">
        <v>8061</v>
      </c>
      <c r="E17" s="79">
        <v>245193</v>
      </c>
      <c r="F17" s="79">
        <v>57207</v>
      </c>
      <c r="G17" s="79">
        <v>127907</v>
      </c>
      <c r="H17" s="79">
        <v>58763</v>
      </c>
      <c r="I17" s="63">
        <f t="shared" si="0"/>
        <v>489070</v>
      </c>
      <c r="J17" s="64">
        <f t="shared" si="1"/>
        <v>101868.36075817537</v>
      </c>
      <c r="K17" s="64">
        <f t="shared" si="2"/>
        <v>60671.132613819624</v>
      </c>
    </row>
    <row r="18" spans="1:11" ht="21.75" customHeight="1">
      <c r="A18" s="31">
        <v>12</v>
      </c>
      <c r="B18" s="20" t="s">
        <v>12</v>
      </c>
      <c r="C18" s="57">
        <v>7252</v>
      </c>
      <c r="D18" s="57">
        <v>12064</v>
      </c>
      <c r="E18" s="79">
        <v>411633</v>
      </c>
      <c r="F18" s="79">
        <v>82511</v>
      </c>
      <c r="G18" s="79">
        <v>173759</v>
      </c>
      <c r="H18" s="79">
        <v>82624</v>
      </c>
      <c r="I18" s="63">
        <f t="shared" si="0"/>
        <v>750527</v>
      </c>
      <c r="J18" s="64">
        <f t="shared" si="1"/>
        <v>103492.41588527303</v>
      </c>
      <c r="K18" s="64">
        <f t="shared" si="2"/>
        <v>62212.11870026525</v>
      </c>
    </row>
    <row r="19" spans="1:11" ht="21.75" customHeight="1">
      <c r="A19" s="31">
        <v>13</v>
      </c>
      <c r="B19" s="20" t="s">
        <v>13</v>
      </c>
      <c r="C19" s="57">
        <v>13221</v>
      </c>
      <c r="D19" s="57">
        <v>23597</v>
      </c>
      <c r="E19" s="79">
        <v>928711</v>
      </c>
      <c r="F19" s="79">
        <v>0</v>
      </c>
      <c r="G19" s="79">
        <v>443482</v>
      </c>
      <c r="H19" s="79">
        <v>223167</v>
      </c>
      <c r="I19" s="63">
        <f t="shared" si="0"/>
        <v>1595360</v>
      </c>
      <c r="J19" s="64">
        <f t="shared" si="1"/>
        <v>120668.63323500492</v>
      </c>
      <c r="K19" s="64">
        <f t="shared" si="2"/>
        <v>67608.59431283637</v>
      </c>
    </row>
    <row r="20" spans="1:11" ht="21.75" customHeight="1">
      <c r="A20" s="31">
        <v>14</v>
      </c>
      <c r="B20" s="20" t="s">
        <v>14</v>
      </c>
      <c r="C20" s="57">
        <v>19639</v>
      </c>
      <c r="D20" s="57">
        <v>32732</v>
      </c>
      <c r="E20" s="79">
        <v>1441423</v>
      </c>
      <c r="F20" s="79">
        <v>0</v>
      </c>
      <c r="G20" s="79">
        <v>531142</v>
      </c>
      <c r="H20" s="79">
        <v>264211</v>
      </c>
      <c r="I20" s="63">
        <f t="shared" si="0"/>
        <v>2236776</v>
      </c>
      <c r="J20" s="64">
        <f t="shared" si="1"/>
        <v>113894.59748459698</v>
      </c>
      <c r="K20" s="64">
        <f t="shared" si="2"/>
        <v>68336.06256874008</v>
      </c>
    </row>
    <row r="21" spans="1:11" ht="21.75" customHeight="1">
      <c r="A21" s="31">
        <v>15</v>
      </c>
      <c r="B21" s="20" t="s">
        <v>15</v>
      </c>
      <c r="C21" s="57">
        <v>13095</v>
      </c>
      <c r="D21" s="57">
        <v>22846</v>
      </c>
      <c r="E21" s="79">
        <v>1162008</v>
      </c>
      <c r="F21" s="79">
        <v>166444</v>
      </c>
      <c r="G21" s="79">
        <v>356776</v>
      </c>
      <c r="H21" s="79">
        <v>240767</v>
      </c>
      <c r="I21" s="63">
        <f t="shared" si="0"/>
        <v>1925995</v>
      </c>
      <c r="J21" s="64">
        <f t="shared" si="1"/>
        <v>147078.6559755632</v>
      </c>
      <c r="K21" s="64">
        <f t="shared" si="2"/>
        <v>84303.37914733433</v>
      </c>
    </row>
    <row r="22" spans="1:11" ht="21.75" customHeight="1">
      <c r="A22" s="31">
        <v>16</v>
      </c>
      <c r="B22" s="20" t="s">
        <v>16</v>
      </c>
      <c r="C22" s="57">
        <v>29794</v>
      </c>
      <c r="D22" s="57">
        <v>51710</v>
      </c>
      <c r="E22" s="79">
        <v>2273543</v>
      </c>
      <c r="F22" s="79">
        <v>0</v>
      </c>
      <c r="G22" s="79">
        <v>1138794</v>
      </c>
      <c r="H22" s="79">
        <v>529621</v>
      </c>
      <c r="I22" s="63">
        <f t="shared" si="0"/>
        <v>3941958</v>
      </c>
      <c r="J22" s="64">
        <f t="shared" si="1"/>
        <v>132307.10881385513</v>
      </c>
      <c r="K22" s="64">
        <f t="shared" si="2"/>
        <v>76232.0247534326</v>
      </c>
    </row>
    <row r="23" spans="1:11" ht="21.75" customHeight="1">
      <c r="A23" s="31">
        <v>17</v>
      </c>
      <c r="B23" s="20" t="s">
        <v>17</v>
      </c>
      <c r="C23" s="57">
        <v>21767</v>
      </c>
      <c r="D23" s="57">
        <v>37395</v>
      </c>
      <c r="E23" s="79">
        <v>1511557</v>
      </c>
      <c r="F23" s="79">
        <v>0</v>
      </c>
      <c r="G23" s="79">
        <v>515404</v>
      </c>
      <c r="H23" s="79">
        <v>322507</v>
      </c>
      <c r="I23" s="63">
        <f t="shared" si="0"/>
        <v>2349468</v>
      </c>
      <c r="J23" s="64">
        <f t="shared" si="1"/>
        <v>107937.15257040474</v>
      </c>
      <c r="K23" s="64">
        <f t="shared" si="2"/>
        <v>62828.39951865223</v>
      </c>
    </row>
    <row r="24" spans="1:11" ht="21.75" customHeight="1">
      <c r="A24" s="31">
        <v>18</v>
      </c>
      <c r="B24" s="20" t="s">
        <v>18</v>
      </c>
      <c r="C24" s="57">
        <v>12905</v>
      </c>
      <c r="D24" s="57">
        <v>23322</v>
      </c>
      <c r="E24" s="79">
        <v>818256</v>
      </c>
      <c r="F24" s="79">
        <v>149064</v>
      </c>
      <c r="G24" s="79">
        <v>267617</v>
      </c>
      <c r="H24" s="79">
        <v>192366</v>
      </c>
      <c r="I24" s="63">
        <f t="shared" si="0"/>
        <v>1427303</v>
      </c>
      <c r="J24" s="64">
        <f t="shared" si="1"/>
        <v>110600.77489345215</v>
      </c>
      <c r="K24" s="64">
        <f t="shared" si="2"/>
        <v>61199.85421490438</v>
      </c>
    </row>
    <row r="25" spans="1:11" ht="21.75" customHeight="1">
      <c r="A25" s="31">
        <v>19</v>
      </c>
      <c r="B25" s="20" t="s">
        <v>19</v>
      </c>
      <c r="C25" s="57">
        <v>5448</v>
      </c>
      <c r="D25" s="57">
        <v>10184</v>
      </c>
      <c r="E25" s="79">
        <v>352344</v>
      </c>
      <c r="F25" s="79">
        <v>62261</v>
      </c>
      <c r="G25" s="79">
        <v>128130</v>
      </c>
      <c r="H25" s="79">
        <v>85152</v>
      </c>
      <c r="I25" s="63">
        <f t="shared" si="0"/>
        <v>627887</v>
      </c>
      <c r="J25" s="64">
        <f t="shared" si="1"/>
        <v>115250.91776798826</v>
      </c>
      <c r="K25" s="64">
        <f t="shared" si="2"/>
        <v>61654.26158680283</v>
      </c>
    </row>
    <row r="26" spans="1:11" ht="21.75" customHeight="1">
      <c r="A26" s="31">
        <v>20</v>
      </c>
      <c r="B26" s="20" t="s">
        <v>20</v>
      </c>
      <c r="C26" s="57">
        <v>8342</v>
      </c>
      <c r="D26" s="57">
        <v>14932</v>
      </c>
      <c r="E26" s="79">
        <v>747819</v>
      </c>
      <c r="F26" s="79">
        <v>0</v>
      </c>
      <c r="G26" s="79">
        <v>258658</v>
      </c>
      <c r="H26" s="79">
        <v>149408</v>
      </c>
      <c r="I26" s="63">
        <f t="shared" si="0"/>
        <v>1155885</v>
      </c>
      <c r="J26" s="64">
        <f t="shared" si="1"/>
        <v>138562.0954207624</v>
      </c>
      <c r="K26" s="64">
        <f t="shared" si="2"/>
        <v>77409.92499330298</v>
      </c>
    </row>
    <row r="27" spans="1:11" ht="21.75" customHeight="1">
      <c r="A27" s="31">
        <v>21</v>
      </c>
      <c r="B27" s="20" t="s">
        <v>34</v>
      </c>
      <c r="C27" s="57">
        <v>7496</v>
      </c>
      <c r="D27" s="57">
        <v>13389</v>
      </c>
      <c r="E27" s="79">
        <v>438172</v>
      </c>
      <c r="F27" s="79">
        <v>69035</v>
      </c>
      <c r="G27" s="79">
        <v>153349</v>
      </c>
      <c r="H27" s="79">
        <v>93276</v>
      </c>
      <c r="I27" s="63">
        <f t="shared" si="0"/>
        <v>753832</v>
      </c>
      <c r="J27" s="64">
        <f aca="true" t="shared" si="3" ref="J27:J32">SUM(I27*1000/C27)</f>
        <v>100564.56776947706</v>
      </c>
      <c r="K27" s="64">
        <f aca="true" t="shared" si="4" ref="K27:K32">SUM(I27*1000/D27)</f>
        <v>56302.33773993577</v>
      </c>
    </row>
    <row r="28" spans="1:11" ht="21.75" customHeight="1">
      <c r="A28" s="31">
        <v>22</v>
      </c>
      <c r="B28" s="18" t="s">
        <v>35</v>
      </c>
      <c r="C28" s="57">
        <v>8664</v>
      </c>
      <c r="D28" s="57">
        <v>15235</v>
      </c>
      <c r="E28" s="79">
        <v>532403</v>
      </c>
      <c r="F28" s="79">
        <v>0</v>
      </c>
      <c r="G28" s="79">
        <v>309489</v>
      </c>
      <c r="H28" s="79">
        <v>136284</v>
      </c>
      <c r="I28" s="63">
        <f t="shared" si="0"/>
        <v>978176</v>
      </c>
      <c r="J28" s="64">
        <f t="shared" si="3"/>
        <v>112901.20036934441</v>
      </c>
      <c r="K28" s="64">
        <f t="shared" si="4"/>
        <v>64205.84181161798</v>
      </c>
    </row>
    <row r="29" spans="1:11" ht="21.75" customHeight="1">
      <c r="A29" s="31">
        <v>23</v>
      </c>
      <c r="B29" s="18" t="s">
        <v>36</v>
      </c>
      <c r="C29" s="57">
        <v>17954</v>
      </c>
      <c r="D29" s="57">
        <v>33504</v>
      </c>
      <c r="E29" s="79">
        <v>1457454</v>
      </c>
      <c r="F29" s="79">
        <v>0</v>
      </c>
      <c r="G29" s="79">
        <v>554647</v>
      </c>
      <c r="H29" s="79">
        <v>288091</v>
      </c>
      <c r="I29" s="63">
        <f t="shared" si="0"/>
        <v>2300192</v>
      </c>
      <c r="J29" s="64">
        <f t="shared" si="3"/>
        <v>128115.85162080874</v>
      </c>
      <c r="K29" s="64">
        <f t="shared" si="4"/>
        <v>68654.25023877746</v>
      </c>
    </row>
    <row r="30" spans="1:11" ht="21.75" customHeight="1">
      <c r="A30" s="31">
        <v>24</v>
      </c>
      <c r="B30" s="18" t="s">
        <v>37</v>
      </c>
      <c r="C30" s="57">
        <v>10150</v>
      </c>
      <c r="D30" s="57">
        <v>20428</v>
      </c>
      <c r="E30" s="79">
        <v>842623</v>
      </c>
      <c r="F30" s="79">
        <v>120962</v>
      </c>
      <c r="G30" s="79">
        <v>416076</v>
      </c>
      <c r="H30" s="79">
        <v>137992</v>
      </c>
      <c r="I30" s="63">
        <f t="shared" si="0"/>
        <v>1517653</v>
      </c>
      <c r="J30" s="64">
        <f t="shared" si="3"/>
        <v>149522.4630541872</v>
      </c>
      <c r="K30" s="64">
        <f t="shared" si="4"/>
        <v>74292.78441355003</v>
      </c>
    </row>
    <row r="31" spans="1:11" ht="21.75" customHeight="1">
      <c r="A31" s="31">
        <v>25</v>
      </c>
      <c r="B31" s="18" t="s">
        <v>38</v>
      </c>
      <c r="C31" s="58">
        <v>7825</v>
      </c>
      <c r="D31" s="57">
        <v>14483</v>
      </c>
      <c r="E31" s="79">
        <v>474132</v>
      </c>
      <c r="F31" s="79">
        <v>108316</v>
      </c>
      <c r="G31" s="79">
        <v>174214</v>
      </c>
      <c r="H31" s="79">
        <v>109790</v>
      </c>
      <c r="I31" s="63">
        <f t="shared" si="0"/>
        <v>866452</v>
      </c>
      <c r="J31" s="64">
        <f t="shared" si="3"/>
        <v>110728.69009584664</v>
      </c>
      <c r="K31" s="64">
        <f t="shared" si="4"/>
        <v>59825.45052820548</v>
      </c>
    </row>
    <row r="32" spans="1:11" ht="21.75" customHeight="1">
      <c r="A32" s="31">
        <v>26</v>
      </c>
      <c r="B32" s="18" t="s">
        <v>39</v>
      </c>
      <c r="C32" s="58">
        <v>7011</v>
      </c>
      <c r="D32" s="57">
        <v>12667</v>
      </c>
      <c r="E32" s="79">
        <v>438226</v>
      </c>
      <c r="F32" s="79">
        <v>68155</v>
      </c>
      <c r="G32" s="79">
        <v>219245</v>
      </c>
      <c r="H32" s="79">
        <v>102758</v>
      </c>
      <c r="I32" s="63">
        <f t="shared" si="0"/>
        <v>828384</v>
      </c>
      <c r="J32" s="64">
        <f t="shared" si="3"/>
        <v>118154.89944373128</v>
      </c>
      <c r="K32" s="64">
        <f t="shared" si="4"/>
        <v>65397.01586800347</v>
      </c>
    </row>
    <row r="33" spans="1:11" ht="21.75" customHeight="1">
      <c r="A33" s="31">
        <v>27</v>
      </c>
      <c r="B33" s="19" t="s">
        <v>40</v>
      </c>
      <c r="C33" s="58">
        <v>7575</v>
      </c>
      <c r="D33" s="57">
        <v>14848</v>
      </c>
      <c r="E33" s="79">
        <v>550441</v>
      </c>
      <c r="F33" s="79">
        <v>98532</v>
      </c>
      <c r="G33" s="79">
        <v>186117</v>
      </c>
      <c r="H33" s="79">
        <v>115239</v>
      </c>
      <c r="I33" s="63">
        <f t="shared" si="0"/>
        <v>950329</v>
      </c>
      <c r="J33" s="64">
        <f t="shared" si="1"/>
        <v>125455.97359735974</v>
      </c>
      <c r="K33" s="64">
        <f t="shared" si="2"/>
        <v>64003.83890086207</v>
      </c>
    </row>
    <row r="34" spans="1:11" ht="21.75" customHeight="1">
      <c r="A34" s="31">
        <v>28</v>
      </c>
      <c r="B34" s="18" t="s">
        <v>41</v>
      </c>
      <c r="C34" s="58">
        <v>16460</v>
      </c>
      <c r="D34" s="57">
        <v>30566</v>
      </c>
      <c r="E34" s="79">
        <v>1222120</v>
      </c>
      <c r="F34" s="79">
        <v>0</v>
      </c>
      <c r="G34" s="79">
        <v>504142</v>
      </c>
      <c r="H34" s="79">
        <v>287550</v>
      </c>
      <c r="I34" s="63">
        <f t="shared" si="0"/>
        <v>2013812</v>
      </c>
      <c r="J34" s="64">
        <f t="shared" si="1"/>
        <v>122345.80801944107</v>
      </c>
      <c r="K34" s="64">
        <f t="shared" si="2"/>
        <v>65884.05417784466</v>
      </c>
    </row>
    <row r="35" spans="1:11" ht="21.75" customHeight="1">
      <c r="A35" s="31">
        <v>29</v>
      </c>
      <c r="B35" s="18" t="s">
        <v>42</v>
      </c>
      <c r="C35" s="58">
        <v>7004</v>
      </c>
      <c r="D35" s="57">
        <v>14092</v>
      </c>
      <c r="E35" s="79">
        <v>492528</v>
      </c>
      <c r="F35" s="79">
        <v>48537</v>
      </c>
      <c r="G35" s="79">
        <v>230203</v>
      </c>
      <c r="H35" s="79">
        <v>129921</v>
      </c>
      <c r="I35" s="63">
        <f t="shared" si="0"/>
        <v>901189</v>
      </c>
      <c r="J35" s="64">
        <f t="shared" si="1"/>
        <v>128667.76127926899</v>
      </c>
      <c r="K35" s="64">
        <f t="shared" si="2"/>
        <v>63950.39738858927</v>
      </c>
    </row>
    <row r="36" spans="1:11" ht="21.75" customHeight="1">
      <c r="A36" s="31">
        <v>30</v>
      </c>
      <c r="B36" s="18" t="s">
        <v>43</v>
      </c>
      <c r="C36" s="58">
        <v>11543</v>
      </c>
      <c r="D36" s="57">
        <v>22906</v>
      </c>
      <c r="E36" s="79">
        <v>792666</v>
      </c>
      <c r="F36" s="79">
        <v>0</v>
      </c>
      <c r="G36" s="79">
        <v>402535</v>
      </c>
      <c r="H36" s="79">
        <v>175984</v>
      </c>
      <c r="I36" s="63">
        <f t="shared" si="0"/>
        <v>1371185</v>
      </c>
      <c r="J36" s="64">
        <f t="shared" si="1"/>
        <v>118789.30953824829</v>
      </c>
      <c r="K36" s="64">
        <f t="shared" si="2"/>
        <v>59861.39002881341</v>
      </c>
    </row>
    <row r="37" spans="1:11" ht="21.75" customHeight="1">
      <c r="A37" s="31">
        <v>31</v>
      </c>
      <c r="B37" s="20" t="s">
        <v>44</v>
      </c>
      <c r="C37" s="57">
        <v>7519</v>
      </c>
      <c r="D37" s="57">
        <v>13422</v>
      </c>
      <c r="E37" s="79">
        <v>612723</v>
      </c>
      <c r="F37" s="79">
        <v>79417</v>
      </c>
      <c r="G37" s="79">
        <v>196805</v>
      </c>
      <c r="H37" s="79">
        <v>107081</v>
      </c>
      <c r="I37" s="63">
        <f t="shared" si="0"/>
        <v>996026</v>
      </c>
      <c r="J37" s="64">
        <f t="shared" si="1"/>
        <v>132467.88136720308</v>
      </c>
      <c r="K37" s="64">
        <f t="shared" si="2"/>
        <v>74208.4637162867</v>
      </c>
    </row>
    <row r="38" spans="1:11" ht="21.75" customHeight="1">
      <c r="A38" s="32">
        <v>32</v>
      </c>
      <c r="B38" s="25" t="s">
        <v>45</v>
      </c>
      <c r="C38" s="59">
        <v>8817</v>
      </c>
      <c r="D38" s="59">
        <v>16368</v>
      </c>
      <c r="E38" s="80">
        <v>577851</v>
      </c>
      <c r="F38" s="80">
        <v>0</v>
      </c>
      <c r="G38" s="80">
        <v>281910</v>
      </c>
      <c r="H38" s="80">
        <v>134378</v>
      </c>
      <c r="I38" s="65">
        <f t="shared" si="0"/>
        <v>994139</v>
      </c>
      <c r="J38" s="66">
        <f t="shared" si="1"/>
        <v>112752.52353408189</v>
      </c>
      <c r="K38" s="66">
        <f t="shared" si="2"/>
        <v>60736.742424242424</v>
      </c>
    </row>
    <row r="39" spans="1:11" s="21" customFormat="1" ht="21.75" customHeight="1">
      <c r="A39" s="39"/>
      <c r="B39" s="40" t="s">
        <v>47</v>
      </c>
      <c r="C39" s="67">
        <f aca="true" t="shared" si="5" ref="C39:H39">SUM(C7:C38)</f>
        <v>431873</v>
      </c>
      <c r="D39" s="67">
        <f t="shared" si="5"/>
        <v>770377</v>
      </c>
      <c r="E39" s="67">
        <f t="shared" si="5"/>
        <v>30510040</v>
      </c>
      <c r="F39" s="67">
        <f t="shared" si="5"/>
        <v>1708238</v>
      </c>
      <c r="G39" s="67">
        <f t="shared" si="5"/>
        <v>12176264</v>
      </c>
      <c r="H39" s="67">
        <f t="shared" si="5"/>
        <v>6899861</v>
      </c>
      <c r="I39" s="67">
        <f>SUM(E39:H39)</f>
        <v>51294403</v>
      </c>
      <c r="J39" s="67">
        <f t="shared" si="1"/>
        <v>118771.96073845783</v>
      </c>
      <c r="K39" s="67">
        <f t="shared" si="2"/>
        <v>66583.50781500486</v>
      </c>
    </row>
    <row r="40" spans="1:11" ht="21.75" customHeight="1">
      <c r="A40" s="33">
        <v>33</v>
      </c>
      <c r="B40" s="26" t="s">
        <v>21</v>
      </c>
      <c r="C40" s="60">
        <v>5980</v>
      </c>
      <c r="D40" s="60">
        <v>11353</v>
      </c>
      <c r="E40" s="81">
        <v>380227</v>
      </c>
      <c r="F40" s="81">
        <v>57728</v>
      </c>
      <c r="G40" s="81">
        <v>172359</v>
      </c>
      <c r="H40" s="81">
        <v>66556</v>
      </c>
      <c r="I40" s="63">
        <f t="shared" si="0"/>
        <v>676870</v>
      </c>
      <c r="J40" s="68">
        <f t="shared" si="1"/>
        <v>113188.96321070234</v>
      </c>
      <c r="K40" s="68">
        <f t="shared" si="2"/>
        <v>59620.364661323</v>
      </c>
    </row>
    <row r="41" spans="1:11" ht="21.75" customHeight="1">
      <c r="A41" s="31">
        <v>34</v>
      </c>
      <c r="B41" s="20" t="s">
        <v>22</v>
      </c>
      <c r="C41" s="57">
        <v>3325</v>
      </c>
      <c r="D41" s="57">
        <v>6145</v>
      </c>
      <c r="E41" s="79">
        <v>169961</v>
      </c>
      <c r="F41" s="79">
        <v>23614</v>
      </c>
      <c r="G41" s="79">
        <v>77809</v>
      </c>
      <c r="H41" s="79">
        <v>44717</v>
      </c>
      <c r="I41" s="63">
        <f t="shared" si="0"/>
        <v>316101</v>
      </c>
      <c r="J41" s="64">
        <f t="shared" si="1"/>
        <v>95067.96992481203</v>
      </c>
      <c r="K41" s="64">
        <f t="shared" si="2"/>
        <v>51440.35801464605</v>
      </c>
    </row>
    <row r="42" spans="1:11" ht="21.75" customHeight="1">
      <c r="A42" s="31">
        <v>35</v>
      </c>
      <c r="B42" s="20" t="s">
        <v>46</v>
      </c>
      <c r="C42" s="57">
        <v>3525</v>
      </c>
      <c r="D42" s="57">
        <v>6342</v>
      </c>
      <c r="E42" s="79">
        <v>216087</v>
      </c>
      <c r="F42" s="79">
        <v>36587</v>
      </c>
      <c r="G42" s="79">
        <v>80936</v>
      </c>
      <c r="H42" s="79">
        <v>44094</v>
      </c>
      <c r="I42" s="63">
        <f t="shared" si="0"/>
        <v>377704</v>
      </c>
      <c r="J42" s="64">
        <f t="shared" si="1"/>
        <v>107150.07092198581</v>
      </c>
      <c r="K42" s="64">
        <f t="shared" si="2"/>
        <v>59555.976032797225</v>
      </c>
    </row>
    <row r="43" spans="1:11" ht="21.75" customHeight="1">
      <c r="A43" s="31">
        <v>36</v>
      </c>
      <c r="B43" s="20" t="s">
        <v>23</v>
      </c>
      <c r="C43" s="57">
        <v>4898</v>
      </c>
      <c r="D43" s="57">
        <v>8377</v>
      </c>
      <c r="E43" s="79">
        <v>319159</v>
      </c>
      <c r="F43" s="79">
        <v>0</v>
      </c>
      <c r="G43" s="79">
        <v>121465</v>
      </c>
      <c r="H43" s="79">
        <v>69790</v>
      </c>
      <c r="I43" s="63">
        <f t="shared" si="0"/>
        <v>510414</v>
      </c>
      <c r="J43" s="64">
        <f t="shared" si="1"/>
        <v>104208.65659452838</v>
      </c>
      <c r="K43" s="64">
        <f t="shared" si="2"/>
        <v>60930.40467947953</v>
      </c>
    </row>
    <row r="44" spans="1:11" ht="21.75" customHeight="1">
      <c r="A44" s="31">
        <v>37</v>
      </c>
      <c r="B44" s="20" t="s">
        <v>24</v>
      </c>
      <c r="C44" s="57">
        <v>3611</v>
      </c>
      <c r="D44" s="57">
        <v>6273</v>
      </c>
      <c r="E44" s="79">
        <v>191642</v>
      </c>
      <c r="F44" s="79">
        <v>52479</v>
      </c>
      <c r="G44" s="79">
        <v>79236</v>
      </c>
      <c r="H44" s="79">
        <v>42026</v>
      </c>
      <c r="I44" s="63">
        <f t="shared" si="0"/>
        <v>365383</v>
      </c>
      <c r="J44" s="64">
        <f t="shared" si="1"/>
        <v>101186.09803378566</v>
      </c>
      <c r="K44" s="64">
        <f t="shared" si="2"/>
        <v>58246.93129284234</v>
      </c>
    </row>
    <row r="45" spans="1:11" ht="21.75" customHeight="1">
      <c r="A45" s="31">
        <v>38</v>
      </c>
      <c r="B45" s="20" t="s">
        <v>25</v>
      </c>
      <c r="C45" s="57">
        <v>2867</v>
      </c>
      <c r="D45" s="57">
        <v>4870</v>
      </c>
      <c r="E45" s="79">
        <v>158200</v>
      </c>
      <c r="F45" s="79">
        <v>32400</v>
      </c>
      <c r="G45" s="79">
        <v>60108</v>
      </c>
      <c r="H45" s="79">
        <v>39992</v>
      </c>
      <c r="I45" s="63">
        <f t="shared" si="0"/>
        <v>290700</v>
      </c>
      <c r="J45" s="64">
        <f t="shared" si="1"/>
        <v>101395.18660620858</v>
      </c>
      <c r="K45" s="64">
        <f t="shared" si="2"/>
        <v>59691.99178644764</v>
      </c>
    </row>
    <row r="46" spans="1:11" ht="21.75" customHeight="1">
      <c r="A46" s="31">
        <v>39</v>
      </c>
      <c r="B46" s="20" t="s">
        <v>26</v>
      </c>
      <c r="C46" s="57">
        <v>7633</v>
      </c>
      <c r="D46" s="57">
        <v>13573</v>
      </c>
      <c r="E46" s="79">
        <v>388900</v>
      </c>
      <c r="F46" s="79">
        <v>68137</v>
      </c>
      <c r="G46" s="79">
        <v>244625</v>
      </c>
      <c r="H46" s="79">
        <v>144605</v>
      </c>
      <c r="I46" s="63">
        <f t="shared" si="0"/>
        <v>846267</v>
      </c>
      <c r="J46" s="64">
        <f t="shared" si="1"/>
        <v>110869.51395257434</v>
      </c>
      <c r="K46" s="64">
        <f t="shared" si="2"/>
        <v>62349.29639725926</v>
      </c>
    </row>
    <row r="47" spans="1:11" ht="21.75" customHeight="1">
      <c r="A47" s="31">
        <v>40</v>
      </c>
      <c r="B47" s="20" t="s">
        <v>27</v>
      </c>
      <c r="C47" s="57">
        <v>1688</v>
      </c>
      <c r="D47" s="57">
        <v>3153</v>
      </c>
      <c r="E47" s="79">
        <v>120188</v>
      </c>
      <c r="F47" s="79">
        <v>37016</v>
      </c>
      <c r="G47" s="79">
        <v>60920</v>
      </c>
      <c r="H47" s="79">
        <v>25297</v>
      </c>
      <c r="I47" s="63">
        <f t="shared" si="0"/>
        <v>243421</v>
      </c>
      <c r="J47" s="64">
        <f t="shared" si="1"/>
        <v>144206.75355450236</v>
      </c>
      <c r="K47" s="64">
        <f t="shared" si="2"/>
        <v>77202.98128766254</v>
      </c>
    </row>
    <row r="48" spans="1:11" ht="21.75" customHeight="1">
      <c r="A48" s="31">
        <v>41</v>
      </c>
      <c r="B48" s="20" t="s">
        <v>28</v>
      </c>
      <c r="C48" s="57">
        <v>4311</v>
      </c>
      <c r="D48" s="57">
        <v>8915</v>
      </c>
      <c r="E48" s="79">
        <v>389701</v>
      </c>
      <c r="F48" s="79">
        <v>72258</v>
      </c>
      <c r="G48" s="79">
        <v>127059</v>
      </c>
      <c r="H48" s="79">
        <v>58676</v>
      </c>
      <c r="I48" s="63">
        <f t="shared" si="0"/>
        <v>647694</v>
      </c>
      <c r="J48" s="64">
        <f t="shared" si="1"/>
        <v>150242.17118997913</v>
      </c>
      <c r="K48" s="64">
        <f t="shared" si="2"/>
        <v>72652.15928210881</v>
      </c>
    </row>
    <row r="49" spans="1:11" ht="21.75" customHeight="1">
      <c r="A49" s="31">
        <v>42</v>
      </c>
      <c r="B49" s="20" t="s">
        <v>29</v>
      </c>
      <c r="C49" s="57">
        <v>1535</v>
      </c>
      <c r="D49" s="57">
        <v>3028</v>
      </c>
      <c r="E49" s="79">
        <v>138730</v>
      </c>
      <c r="F49" s="79">
        <v>27563</v>
      </c>
      <c r="G49" s="79">
        <v>48108</v>
      </c>
      <c r="H49" s="79">
        <v>23021</v>
      </c>
      <c r="I49" s="63">
        <f t="shared" si="0"/>
        <v>237422</v>
      </c>
      <c r="J49" s="64">
        <f t="shared" si="1"/>
        <v>154672.31270358307</v>
      </c>
      <c r="K49" s="64">
        <f t="shared" si="2"/>
        <v>78408.85072655218</v>
      </c>
    </row>
    <row r="50" spans="1:11" ht="21.75" customHeight="1">
      <c r="A50" s="31">
        <v>43</v>
      </c>
      <c r="B50" s="20" t="s">
        <v>30</v>
      </c>
      <c r="C50" s="57">
        <v>4437</v>
      </c>
      <c r="D50" s="57">
        <v>8934</v>
      </c>
      <c r="E50" s="79">
        <v>431065</v>
      </c>
      <c r="F50" s="79">
        <v>79476</v>
      </c>
      <c r="G50" s="79">
        <v>159770</v>
      </c>
      <c r="H50" s="79">
        <v>73508</v>
      </c>
      <c r="I50" s="63">
        <f t="shared" si="0"/>
        <v>743819</v>
      </c>
      <c r="J50" s="64">
        <f t="shared" si="1"/>
        <v>167640.07212080233</v>
      </c>
      <c r="K50" s="64">
        <f t="shared" si="2"/>
        <v>83257.10767853145</v>
      </c>
    </row>
    <row r="51" spans="1:11" ht="21.75" customHeight="1">
      <c r="A51" s="32">
        <v>44</v>
      </c>
      <c r="B51" s="25" t="s">
        <v>31</v>
      </c>
      <c r="C51" s="59">
        <v>3545</v>
      </c>
      <c r="D51" s="59">
        <v>6188</v>
      </c>
      <c r="E51" s="80">
        <v>248716</v>
      </c>
      <c r="F51" s="80">
        <v>0</v>
      </c>
      <c r="G51" s="80">
        <v>102874</v>
      </c>
      <c r="H51" s="80">
        <v>55003</v>
      </c>
      <c r="I51" s="63">
        <f t="shared" si="0"/>
        <v>406593</v>
      </c>
      <c r="J51" s="66">
        <f t="shared" si="1"/>
        <v>114694.7813822285</v>
      </c>
      <c r="K51" s="66">
        <f t="shared" si="2"/>
        <v>65706.69036845508</v>
      </c>
    </row>
    <row r="52" spans="1:11" s="21" customFormat="1" ht="21.75" customHeight="1">
      <c r="A52" s="39"/>
      <c r="B52" s="41" t="s">
        <v>1</v>
      </c>
      <c r="C52" s="67">
        <f aca="true" t="shared" si="6" ref="C52:H52">SUM(C40:C51)</f>
        <v>47355</v>
      </c>
      <c r="D52" s="67">
        <f t="shared" si="6"/>
        <v>87151</v>
      </c>
      <c r="E52" s="67">
        <f t="shared" si="6"/>
        <v>3152576</v>
      </c>
      <c r="F52" s="67">
        <f t="shared" si="6"/>
        <v>487258</v>
      </c>
      <c r="G52" s="67">
        <f t="shared" si="6"/>
        <v>1335269</v>
      </c>
      <c r="H52" s="67">
        <f t="shared" si="6"/>
        <v>687285</v>
      </c>
      <c r="I52" s="67">
        <f>SUM(E52:H52)</f>
        <v>5662388</v>
      </c>
      <c r="J52" s="67">
        <f>SUM(I52*1000/C52)</f>
        <v>119573.18129025446</v>
      </c>
      <c r="K52" s="67">
        <f>SUM(I52*1000/D52)</f>
        <v>64972.151782538356</v>
      </c>
    </row>
    <row r="53" spans="1:11" s="21" customFormat="1" ht="21.75" customHeight="1">
      <c r="A53" s="42"/>
      <c r="B53" s="43" t="s">
        <v>61</v>
      </c>
      <c r="C53" s="69">
        <f aca="true" t="shared" si="7" ref="C53:H53">SUM(C52,C39)</f>
        <v>479228</v>
      </c>
      <c r="D53" s="69">
        <f t="shared" si="7"/>
        <v>857528</v>
      </c>
      <c r="E53" s="69">
        <f t="shared" si="7"/>
        <v>33662616</v>
      </c>
      <c r="F53" s="69">
        <f t="shared" si="7"/>
        <v>2195496</v>
      </c>
      <c r="G53" s="69">
        <f t="shared" si="7"/>
        <v>13511533</v>
      </c>
      <c r="H53" s="69">
        <f t="shared" si="7"/>
        <v>7587146</v>
      </c>
      <c r="I53" s="69">
        <f>SUM(E53:H53)</f>
        <v>56956791</v>
      </c>
      <c r="J53" s="69">
        <f>SUM(I53*1000/C53)</f>
        <v>118851.13348969593</v>
      </c>
      <c r="K53" s="69">
        <f>SUM(I53*1000/D53)</f>
        <v>66419.74489462735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A3:A6"/>
    <mergeCell ref="C3:D3"/>
    <mergeCell ref="C4:C6"/>
    <mergeCell ref="D4:D6"/>
    <mergeCell ref="B3:B6"/>
    <mergeCell ref="J3:J6"/>
    <mergeCell ref="K3:K6"/>
    <mergeCell ref="E3:H3"/>
    <mergeCell ref="E4:E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41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F51" sqref="F51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42575</v>
      </c>
      <c r="D7" s="56">
        <v>72595</v>
      </c>
      <c r="E7" s="78">
        <v>952118</v>
      </c>
      <c r="F7" s="78">
        <v>0</v>
      </c>
      <c r="G7" s="78">
        <v>384455</v>
      </c>
      <c r="H7" s="78">
        <v>269810</v>
      </c>
      <c r="I7" s="62">
        <f aca="true" t="shared" si="0" ref="I7:I53">SUM(E7:H7)</f>
        <v>1606383</v>
      </c>
      <c r="J7" s="62">
        <f aca="true" t="shared" si="1" ref="J7:J53">SUM(I7*1000/C7)</f>
        <v>37730.66353493834</v>
      </c>
      <c r="K7" s="62">
        <f aca="true" t="shared" si="2" ref="K7:K53">SUM(I7*1000/D7)</f>
        <v>22128.011571044837</v>
      </c>
    </row>
    <row r="8" spans="1:11" ht="21.75" customHeight="1">
      <c r="A8" s="31">
        <v>2</v>
      </c>
      <c r="B8" s="20" t="s">
        <v>4</v>
      </c>
      <c r="C8" s="57">
        <v>25719</v>
      </c>
      <c r="D8" s="57">
        <v>41169</v>
      </c>
      <c r="E8" s="79">
        <v>473925</v>
      </c>
      <c r="F8" s="79">
        <v>0</v>
      </c>
      <c r="G8" s="79">
        <v>164383</v>
      </c>
      <c r="H8" s="79">
        <v>165145</v>
      </c>
      <c r="I8" s="64">
        <f t="shared" si="0"/>
        <v>803453</v>
      </c>
      <c r="J8" s="64">
        <f t="shared" si="1"/>
        <v>31239.667172129553</v>
      </c>
      <c r="K8" s="64">
        <f t="shared" si="2"/>
        <v>19515.970754694066</v>
      </c>
    </row>
    <row r="9" spans="1:11" ht="21.75" customHeight="1">
      <c r="A9" s="31">
        <v>3</v>
      </c>
      <c r="B9" s="20" t="s">
        <v>5</v>
      </c>
      <c r="C9" s="57">
        <v>23950</v>
      </c>
      <c r="D9" s="57">
        <v>41545</v>
      </c>
      <c r="E9" s="79">
        <v>624372</v>
      </c>
      <c r="F9" s="79">
        <v>0</v>
      </c>
      <c r="G9" s="79">
        <v>242959</v>
      </c>
      <c r="H9" s="79">
        <v>157280</v>
      </c>
      <c r="I9" s="64">
        <f t="shared" si="0"/>
        <v>1024611</v>
      </c>
      <c r="J9" s="64">
        <f t="shared" si="1"/>
        <v>42781.25260960334</v>
      </c>
      <c r="K9" s="64">
        <f t="shared" si="2"/>
        <v>24662.67902274642</v>
      </c>
    </row>
    <row r="10" spans="1:11" ht="21.75" customHeight="1">
      <c r="A10" s="31">
        <v>4</v>
      </c>
      <c r="B10" s="20" t="s">
        <v>6</v>
      </c>
      <c r="C10" s="57">
        <v>24630</v>
      </c>
      <c r="D10" s="57">
        <v>44949</v>
      </c>
      <c r="E10" s="79">
        <v>517906</v>
      </c>
      <c r="F10" s="79">
        <v>0</v>
      </c>
      <c r="G10" s="79">
        <v>158275</v>
      </c>
      <c r="H10" s="79">
        <v>91515</v>
      </c>
      <c r="I10" s="64">
        <f t="shared" si="0"/>
        <v>767696</v>
      </c>
      <c r="J10" s="64">
        <f t="shared" si="1"/>
        <v>31169.143321153064</v>
      </c>
      <c r="K10" s="64">
        <f t="shared" si="2"/>
        <v>17079.26761440744</v>
      </c>
    </row>
    <row r="11" spans="1:11" ht="21.75" customHeight="1">
      <c r="A11" s="31">
        <v>5</v>
      </c>
      <c r="B11" s="20" t="s">
        <v>7</v>
      </c>
      <c r="C11" s="57">
        <v>12723</v>
      </c>
      <c r="D11" s="57">
        <v>22949</v>
      </c>
      <c r="E11" s="79">
        <v>241977</v>
      </c>
      <c r="F11" s="79">
        <v>51262</v>
      </c>
      <c r="G11" s="79">
        <v>105158</v>
      </c>
      <c r="H11" s="79">
        <v>53987</v>
      </c>
      <c r="I11" s="64">
        <f t="shared" si="0"/>
        <v>452384</v>
      </c>
      <c r="J11" s="64">
        <f t="shared" si="1"/>
        <v>35556.393932248684</v>
      </c>
      <c r="K11" s="64">
        <f t="shared" si="2"/>
        <v>19712.580068848314</v>
      </c>
    </row>
    <row r="12" spans="1:11" ht="21.75" customHeight="1">
      <c r="A12" s="31">
        <v>6</v>
      </c>
      <c r="B12" s="20" t="s">
        <v>8</v>
      </c>
      <c r="C12" s="57">
        <v>8999</v>
      </c>
      <c r="D12" s="57">
        <v>17115</v>
      </c>
      <c r="E12" s="79">
        <v>191044</v>
      </c>
      <c r="F12" s="79">
        <v>18417</v>
      </c>
      <c r="G12" s="79">
        <v>67360</v>
      </c>
      <c r="H12" s="79">
        <v>39180</v>
      </c>
      <c r="I12" s="64">
        <f t="shared" si="0"/>
        <v>316001</v>
      </c>
      <c r="J12" s="64">
        <f t="shared" si="1"/>
        <v>35115.123902655854</v>
      </c>
      <c r="K12" s="64">
        <f t="shared" si="2"/>
        <v>18463.394683026585</v>
      </c>
    </row>
    <row r="13" spans="1:11" ht="21.75" customHeight="1">
      <c r="A13" s="31">
        <v>7</v>
      </c>
      <c r="B13" s="20" t="s">
        <v>32</v>
      </c>
      <c r="C13" s="57">
        <v>12384</v>
      </c>
      <c r="D13" s="57">
        <v>21639</v>
      </c>
      <c r="E13" s="79">
        <v>278097</v>
      </c>
      <c r="F13" s="79">
        <v>23671</v>
      </c>
      <c r="G13" s="79">
        <v>101998</v>
      </c>
      <c r="H13" s="79">
        <v>59836</v>
      </c>
      <c r="I13" s="64">
        <f t="shared" si="0"/>
        <v>463602</v>
      </c>
      <c r="J13" s="64">
        <f t="shared" si="1"/>
        <v>37435.56201550388</v>
      </c>
      <c r="K13" s="64">
        <f t="shared" si="2"/>
        <v>21424.372660474142</v>
      </c>
    </row>
    <row r="14" spans="1:11" ht="21.75" customHeight="1">
      <c r="A14" s="31">
        <v>8</v>
      </c>
      <c r="B14" s="20" t="s">
        <v>9</v>
      </c>
      <c r="C14" s="57">
        <v>7553</v>
      </c>
      <c r="D14" s="57">
        <v>14671</v>
      </c>
      <c r="E14" s="79">
        <v>145817</v>
      </c>
      <c r="F14" s="79">
        <v>31195</v>
      </c>
      <c r="G14" s="79">
        <v>47692</v>
      </c>
      <c r="H14" s="79">
        <v>24001</v>
      </c>
      <c r="I14" s="64">
        <f t="shared" si="0"/>
        <v>248705</v>
      </c>
      <c r="J14" s="64">
        <f t="shared" si="1"/>
        <v>32927.975638819014</v>
      </c>
      <c r="K14" s="64">
        <f t="shared" si="2"/>
        <v>16952.150500988344</v>
      </c>
    </row>
    <row r="15" spans="1:11" ht="21.75" customHeight="1">
      <c r="A15" s="31">
        <v>9</v>
      </c>
      <c r="B15" s="20" t="s">
        <v>33</v>
      </c>
      <c r="C15" s="57">
        <v>10668</v>
      </c>
      <c r="D15" s="57">
        <v>20516</v>
      </c>
      <c r="E15" s="79">
        <v>277096</v>
      </c>
      <c r="F15" s="79">
        <v>0</v>
      </c>
      <c r="G15" s="79">
        <v>128916</v>
      </c>
      <c r="H15" s="79">
        <v>39019</v>
      </c>
      <c r="I15" s="64">
        <f t="shared" si="0"/>
        <v>445031</v>
      </c>
      <c r="J15" s="64">
        <f t="shared" si="1"/>
        <v>41716.441694788155</v>
      </c>
      <c r="K15" s="64">
        <f t="shared" si="2"/>
        <v>21691.899005654122</v>
      </c>
    </row>
    <row r="16" spans="1:11" ht="21.75" customHeight="1">
      <c r="A16" s="31">
        <v>10</v>
      </c>
      <c r="B16" s="20" t="s">
        <v>10</v>
      </c>
      <c r="C16" s="57">
        <v>8390</v>
      </c>
      <c r="D16" s="57">
        <v>14478</v>
      </c>
      <c r="E16" s="79">
        <v>130913</v>
      </c>
      <c r="F16" s="79">
        <v>24401</v>
      </c>
      <c r="G16" s="79">
        <v>36916</v>
      </c>
      <c r="H16" s="79">
        <v>27795</v>
      </c>
      <c r="I16" s="64">
        <f t="shared" si="0"/>
        <v>220025</v>
      </c>
      <c r="J16" s="64">
        <f t="shared" si="1"/>
        <v>26224.67222884386</v>
      </c>
      <c r="K16" s="64">
        <f t="shared" si="2"/>
        <v>15197.195745268684</v>
      </c>
    </row>
    <row r="17" spans="1:11" ht="21.75" customHeight="1">
      <c r="A17" s="31">
        <v>11</v>
      </c>
      <c r="B17" s="20" t="s">
        <v>11</v>
      </c>
      <c r="C17" s="57">
        <v>4801</v>
      </c>
      <c r="D17" s="57">
        <v>8061</v>
      </c>
      <c r="E17" s="79">
        <v>53657</v>
      </c>
      <c r="F17" s="79">
        <v>12404</v>
      </c>
      <c r="G17" s="79">
        <v>27775</v>
      </c>
      <c r="H17" s="79">
        <v>11949</v>
      </c>
      <c r="I17" s="64">
        <f t="shared" si="0"/>
        <v>105785</v>
      </c>
      <c r="J17" s="64">
        <f t="shared" si="1"/>
        <v>22033.951260154136</v>
      </c>
      <c r="K17" s="64">
        <f t="shared" si="2"/>
        <v>13123.061654881529</v>
      </c>
    </row>
    <row r="18" spans="1:11" ht="21.75" customHeight="1">
      <c r="A18" s="31">
        <v>12</v>
      </c>
      <c r="B18" s="20" t="s">
        <v>12</v>
      </c>
      <c r="C18" s="57">
        <v>7252</v>
      </c>
      <c r="D18" s="57">
        <v>12064</v>
      </c>
      <c r="E18" s="79">
        <v>135952</v>
      </c>
      <c r="F18" s="79">
        <v>27423</v>
      </c>
      <c r="G18" s="79">
        <v>55096</v>
      </c>
      <c r="H18" s="79">
        <v>25967</v>
      </c>
      <c r="I18" s="64">
        <f t="shared" si="0"/>
        <v>244438</v>
      </c>
      <c r="J18" s="64">
        <f t="shared" si="1"/>
        <v>33706.28792057363</v>
      </c>
      <c r="K18" s="64">
        <f t="shared" si="2"/>
        <v>20261.770557029176</v>
      </c>
    </row>
    <row r="19" spans="1:11" ht="21.75" customHeight="1">
      <c r="A19" s="31">
        <v>13</v>
      </c>
      <c r="B19" s="20" t="s">
        <v>13</v>
      </c>
      <c r="C19" s="57">
        <v>13221</v>
      </c>
      <c r="D19" s="57">
        <v>23597</v>
      </c>
      <c r="E19" s="79">
        <v>305836</v>
      </c>
      <c r="F19" s="79">
        <v>0</v>
      </c>
      <c r="G19" s="79">
        <v>137695</v>
      </c>
      <c r="H19" s="79">
        <v>61371</v>
      </c>
      <c r="I19" s="64">
        <f t="shared" si="0"/>
        <v>504902</v>
      </c>
      <c r="J19" s="64">
        <f t="shared" si="1"/>
        <v>38189.39565842221</v>
      </c>
      <c r="K19" s="64">
        <f t="shared" si="2"/>
        <v>21396.872483790314</v>
      </c>
    </row>
    <row r="20" spans="1:11" ht="21.75" customHeight="1">
      <c r="A20" s="31">
        <v>14</v>
      </c>
      <c r="B20" s="20" t="s">
        <v>14</v>
      </c>
      <c r="C20" s="57">
        <v>19639</v>
      </c>
      <c r="D20" s="57">
        <v>32732</v>
      </c>
      <c r="E20" s="79">
        <v>242176</v>
      </c>
      <c r="F20" s="79">
        <v>0</v>
      </c>
      <c r="G20" s="79">
        <v>252924</v>
      </c>
      <c r="H20" s="79">
        <v>83436</v>
      </c>
      <c r="I20" s="64">
        <f t="shared" si="0"/>
        <v>578536</v>
      </c>
      <c r="J20" s="64">
        <f t="shared" si="1"/>
        <v>29458.52640154794</v>
      </c>
      <c r="K20" s="64">
        <f t="shared" si="2"/>
        <v>17674.935842600513</v>
      </c>
    </row>
    <row r="21" spans="1:11" ht="21.75" customHeight="1">
      <c r="A21" s="31">
        <v>15</v>
      </c>
      <c r="B21" s="20" t="s">
        <v>15</v>
      </c>
      <c r="C21" s="57">
        <v>13095</v>
      </c>
      <c r="D21" s="57">
        <v>22846</v>
      </c>
      <c r="E21" s="79">
        <v>305789</v>
      </c>
      <c r="F21" s="79">
        <v>75656</v>
      </c>
      <c r="G21" s="79">
        <v>127420</v>
      </c>
      <c r="H21" s="79">
        <v>70814</v>
      </c>
      <c r="I21" s="64">
        <f t="shared" si="0"/>
        <v>579679</v>
      </c>
      <c r="J21" s="64">
        <f t="shared" si="1"/>
        <v>44267.2012218404</v>
      </c>
      <c r="K21" s="64">
        <f t="shared" si="2"/>
        <v>25373.32574630132</v>
      </c>
    </row>
    <row r="22" spans="1:11" ht="21.75" customHeight="1">
      <c r="A22" s="31">
        <v>16</v>
      </c>
      <c r="B22" s="20" t="s">
        <v>16</v>
      </c>
      <c r="C22" s="57">
        <v>29794</v>
      </c>
      <c r="D22" s="57">
        <v>51710</v>
      </c>
      <c r="E22" s="79">
        <v>554841</v>
      </c>
      <c r="F22" s="79">
        <v>0</v>
      </c>
      <c r="G22" s="79">
        <v>284696</v>
      </c>
      <c r="H22" s="79">
        <v>127109</v>
      </c>
      <c r="I22" s="64">
        <f t="shared" si="0"/>
        <v>966646</v>
      </c>
      <c r="J22" s="64">
        <f t="shared" si="1"/>
        <v>32444.31764784856</v>
      </c>
      <c r="K22" s="64">
        <f t="shared" si="2"/>
        <v>18693.598917037325</v>
      </c>
    </row>
    <row r="23" spans="1:11" ht="21.75" customHeight="1">
      <c r="A23" s="31">
        <v>17</v>
      </c>
      <c r="B23" s="20" t="s">
        <v>17</v>
      </c>
      <c r="C23" s="57">
        <v>21767</v>
      </c>
      <c r="D23" s="57">
        <v>37395</v>
      </c>
      <c r="E23" s="79">
        <v>296212</v>
      </c>
      <c r="F23" s="79">
        <v>0</v>
      </c>
      <c r="G23" s="79">
        <v>143160</v>
      </c>
      <c r="H23" s="79">
        <v>70795</v>
      </c>
      <c r="I23" s="64">
        <f t="shared" si="0"/>
        <v>510167</v>
      </c>
      <c r="J23" s="64">
        <f t="shared" si="1"/>
        <v>23437.634951991546</v>
      </c>
      <c r="K23" s="64">
        <f t="shared" si="2"/>
        <v>13642.652761064313</v>
      </c>
    </row>
    <row r="24" spans="1:11" ht="21.75" customHeight="1">
      <c r="A24" s="31">
        <v>18</v>
      </c>
      <c r="B24" s="20" t="s">
        <v>18</v>
      </c>
      <c r="C24" s="57">
        <v>12905</v>
      </c>
      <c r="D24" s="57">
        <v>23322</v>
      </c>
      <c r="E24" s="79">
        <v>267979</v>
      </c>
      <c r="F24" s="79">
        <v>58292</v>
      </c>
      <c r="G24" s="79">
        <v>124889</v>
      </c>
      <c r="H24" s="79">
        <v>54963</v>
      </c>
      <c r="I24" s="64">
        <f t="shared" si="0"/>
        <v>506123</v>
      </c>
      <c r="J24" s="64">
        <f t="shared" si="1"/>
        <v>39219.13986826811</v>
      </c>
      <c r="K24" s="64">
        <f t="shared" si="2"/>
        <v>21701.52645570706</v>
      </c>
    </row>
    <row r="25" spans="1:11" ht="21.75" customHeight="1">
      <c r="A25" s="31">
        <v>19</v>
      </c>
      <c r="B25" s="20" t="s">
        <v>19</v>
      </c>
      <c r="C25" s="57">
        <v>5448</v>
      </c>
      <c r="D25" s="57">
        <v>10184</v>
      </c>
      <c r="E25" s="79">
        <v>121546</v>
      </c>
      <c r="F25" s="79">
        <v>18770</v>
      </c>
      <c r="G25" s="79">
        <v>38827</v>
      </c>
      <c r="H25" s="79">
        <v>27094</v>
      </c>
      <c r="I25" s="64">
        <f t="shared" si="0"/>
        <v>206237</v>
      </c>
      <c r="J25" s="64">
        <f t="shared" si="1"/>
        <v>37855.54331864905</v>
      </c>
      <c r="K25" s="64">
        <f t="shared" si="2"/>
        <v>20251.080125687353</v>
      </c>
    </row>
    <row r="26" spans="1:11" ht="21.75" customHeight="1">
      <c r="A26" s="31">
        <v>20</v>
      </c>
      <c r="B26" s="20" t="s">
        <v>20</v>
      </c>
      <c r="C26" s="57">
        <v>8342</v>
      </c>
      <c r="D26" s="57">
        <v>14932</v>
      </c>
      <c r="E26" s="79">
        <v>162081</v>
      </c>
      <c r="F26" s="79">
        <v>0</v>
      </c>
      <c r="G26" s="79">
        <v>51732</v>
      </c>
      <c r="H26" s="79">
        <v>27165</v>
      </c>
      <c r="I26" s="64">
        <f t="shared" si="0"/>
        <v>240978</v>
      </c>
      <c r="J26" s="64">
        <f t="shared" si="1"/>
        <v>28887.317190122274</v>
      </c>
      <c r="K26" s="64">
        <f t="shared" si="2"/>
        <v>16138.360567907848</v>
      </c>
    </row>
    <row r="27" spans="1:11" ht="21.75" customHeight="1">
      <c r="A27" s="31">
        <v>21</v>
      </c>
      <c r="B27" s="20" t="s">
        <v>34</v>
      </c>
      <c r="C27" s="57">
        <v>7496</v>
      </c>
      <c r="D27" s="57">
        <v>13389</v>
      </c>
      <c r="E27" s="79">
        <v>121527</v>
      </c>
      <c r="F27" s="79">
        <v>17445</v>
      </c>
      <c r="G27" s="79">
        <v>40355</v>
      </c>
      <c r="H27" s="79">
        <v>23837</v>
      </c>
      <c r="I27" s="64">
        <f t="shared" si="0"/>
        <v>203164</v>
      </c>
      <c r="J27" s="64">
        <f t="shared" si="1"/>
        <v>27102.98826040555</v>
      </c>
      <c r="K27" s="64">
        <f t="shared" si="2"/>
        <v>15173.948763910674</v>
      </c>
    </row>
    <row r="28" spans="1:11" ht="21.75" customHeight="1">
      <c r="A28" s="31">
        <v>22</v>
      </c>
      <c r="B28" s="18" t="s">
        <v>35</v>
      </c>
      <c r="C28" s="57">
        <v>8664</v>
      </c>
      <c r="D28" s="57">
        <v>15235</v>
      </c>
      <c r="E28" s="79">
        <v>160798</v>
      </c>
      <c r="F28" s="79">
        <v>0</v>
      </c>
      <c r="G28" s="79">
        <v>126609</v>
      </c>
      <c r="H28" s="79">
        <v>0</v>
      </c>
      <c r="I28" s="64">
        <f t="shared" si="0"/>
        <v>287407</v>
      </c>
      <c r="J28" s="64">
        <f t="shared" si="1"/>
        <v>33172.55309325946</v>
      </c>
      <c r="K28" s="64">
        <f t="shared" si="2"/>
        <v>18864.916311125697</v>
      </c>
    </row>
    <row r="29" spans="1:11" ht="21.75" customHeight="1">
      <c r="A29" s="31">
        <v>23</v>
      </c>
      <c r="B29" s="18" t="s">
        <v>36</v>
      </c>
      <c r="C29" s="57">
        <v>17954</v>
      </c>
      <c r="D29" s="57">
        <v>33504</v>
      </c>
      <c r="E29" s="79">
        <v>367177</v>
      </c>
      <c r="F29" s="79">
        <v>0</v>
      </c>
      <c r="G29" s="79">
        <v>158470</v>
      </c>
      <c r="H29" s="79">
        <v>78570</v>
      </c>
      <c r="I29" s="64">
        <f t="shared" si="0"/>
        <v>604217</v>
      </c>
      <c r="J29" s="64">
        <f t="shared" si="1"/>
        <v>33653.61479336081</v>
      </c>
      <c r="K29" s="64">
        <f t="shared" si="2"/>
        <v>18034.175023877746</v>
      </c>
    </row>
    <row r="30" spans="1:11" ht="21.75" customHeight="1">
      <c r="A30" s="31">
        <v>24</v>
      </c>
      <c r="B30" s="18" t="s">
        <v>37</v>
      </c>
      <c r="C30" s="57">
        <v>10150</v>
      </c>
      <c r="D30" s="57">
        <v>20428</v>
      </c>
      <c r="E30" s="79">
        <v>294395</v>
      </c>
      <c r="F30" s="79">
        <v>36029</v>
      </c>
      <c r="G30" s="79">
        <v>116501</v>
      </c>
      <c r="H30" s="79">
        <v>38335</v>
      </c>
      <c r="I30" s="64">
        <f t="shared" si="0"/>
        <v>485260</v>
      </c>
      <c r="J30" s="64">
        <f t="shared" si="1"/>
        <v>47808.86699507389</v>
      </c>
      <c r="K30" s="64">
        <f t="shared" si="2"/>
        <v>23754.6504797337</v>
      </c>
    </row>
    <row r="31" spans="1:11" ht="21.75" customHeight="1">
      <c r="A31" s="31">
        <v>25</v>
      </c>
      <c r="B31" s="18" t="s">
        <v>38</v>
      </c>
      <c r="C31" s="57">
        <v>7825</v>
      </c>
      <c r="D31" s="57">
        <v>14483</v>
      </c>
      <c r="E31" s="79">
        <v>140272</v>
      </c>
      <c r="F31" s="79">
        <v>31110</v>
      </c>
      <c r="G31" s="79">
        <v>50579</v>
      </c>
      <c r="H31" s="79">
        <v>30968</v>
      </c>
      <c r="I31" s="64">
        <f t="shared" si="0"/>
        <v>252929</v>
      </c>
      <c r="J31" s="64">
        <f t="shared" si="1"/>
        <v>32323.194888178914</v>
      </c>
      <c r="K31" s="64">
        <f t="shared" si="2"/>
        <v>17463.854173859007</v>
      </c>
    </row>
    <row r="32" spans="1:11" ht="21.75" customHeight="1">
      <c r="A32" s="31">
        <v>26</v>
      </c>
      <c r="B32" s="18" t="s">
        <v>39</v>
      </c>
      <c r="C32" s="57">
        <v>7011</v>
      </c>
      <c r="D32" s="57">
        <v>12667</v>
      </c>
      <c r="E32" s="79">
        <v>144602</v>
      </c>
      <c r="F32" s="79">
        <v>17078</v>
      </c>
      <c r="G32" s="79">
        <v>79725</v>
      </c>
      <c r="H32" s="79">
        <v>35965</v>
      </c>
      <c r="I32" s="64">
        <f t="shared" si="0"/>
        <v>277370</v>
      </c>
      <c r="J32" s="64">
        <f t="shared" si="1"/>
        <v>39562.116673798315</v>
      </c>
      <c r="K32" s="64">
        <f t="shared" si="2"/>
        <v>21897.05534064893</v>
      </c>
    </row>
    <row r="33" spans="1:11" ht="21.75" customHeight="1">
      <c r="A33" s="31">
        <v>27</v>
      </c>
      <c r="B33" s="28" t="s">
        <v>40</v>
      </c>
      <c r="C33" s="57">
        <v>7575</v>
      </c>
      <c r="D33" s="57">
        <v>14848</v>
      </c>
      <c r="E33" s="79">
        <v>141015</v>
      </c>
      <c r="F33" s="79">
        <v>35608</v>
      </c>
      <c r="G33" s="79">
        <v>58154</v>
      </c>
      <c r="H33" s="79">
        <v>37685</v>
      </c>
      <c r="I33" s="64">
        <f t="shared" si="0"/>
        <v>272462</v>
      </c>
      <c r="J33" s="64">
        <f t="shared" si="1"/>
        <v>35968.58085808581</v>
      </c>
      <c r="K33" s="64">
        <f t="shared" si="2"/>
        <v>18350.080818965518</v>
      </c>
    </row>
    <row r="34" spans="1:11" ht="21.75" customHeight="1">
      <c r="A34" s="31">
        <v>28</v>
      </c>
      <c r="B34" s="20" t="s">
        <v>41</v>
      </c>
      <c r="C34" s="57">
        <v>16460</v>
      </c>
      <c r="D34" s="57">
        <v>30566</v>
      </c>
      <c r="E34" s="79">
        <v>450089</v>
      </c>
      <c r="F34" s="79">
        <v>0</v>
      </c>
      <c r="G34" s="79">
        <v>140693</v>
      </c>
      <c r="H34" s="79">
        <v>95851</v>
      </c>
      <c r="I34" s="64">
        <f t="shared" si="0"/>
        <v>686633</v>
      </c>
      <c r="J34" s="64">
        <f t="shared" si="1"/>
        <v>41715.24908869988</v>
      </c>
      <c r="K34" s="64">
        <f t="shared" si="2"/>
        <v>22463.94686907021</v>
      </c>
    </row>
    <row r="35" spans="1:11" ht="21.75" customHeight="1">
      <c r="A35" s="31">
        <v>29</v>
      </c>
      <c r="B35" s="20" t="s">
        <v>42</v>
      </c>
      <c r="C35" s="57">
        <v>7004</v>
      </c>
      <c r="D35" s="57">
        <v>14092</v>
      </c>
      <c r="E35" s="79">
        <v>143539</v>
      </c>
      <c r="F35" s="79">
        <v>13131</v>
      </c>
      <c r="G35" s="79">
        <v>32887</v>
      </c>
      <c r="H35" s="79">
        <v>34980</v>
      </c>
      <c r="I35" s="64">
        <f t="shared" si="0"/>
        <v>224537</v>
      </c>
      <c r="J35" s="64">
        <f t="shared" si="1"/>
        <v>32058.395202741292</v>
      </c>
      <c r="K35" s="64">
        <f t="shared" si="2"/>
        <v>15933.650298041443</v>
      </c>
    </row>
    <row r="36" spans="1:11" ht="21.75" customHeight="1">
      <c r="A36" s="31">
        <v>30</v>
      </c>
      <c r="B36" s="20" t="s">
        <v>43</v>
      </c>
      <c r="C36" s="57">
        <v>11543</v>
      </c>
      <c r="D36" s="57">
        <v>22906</v>
      </c>
      <c r="E36" s="79">
        <v>245596</v>
      </c>
      <c r="F36" s="79">
        <v>0</v>
      </c>
      <c r="G36" s="79">
        <v>122513</v>
      </c>
      <c r="H36" s="79">
        <v>47989</v>
      </c>
      <c r="I36" s="64">
        <f t="shared" si="0"/>
        <v>416098</v>
      </c>
      <c r="J36" s="64">
        <f t="shared" si="1"/>
        <v>36047.64792514944</v>
      </c>
      <c r="K36" s="64">
        <f t="shared" si="2"/>
        <v>18165.45883174714</v>
      </c>
    </row>
    <row r="37" spans="1:11" ht="21.75" customHeight="1">
      <c r="A37" s="31">
        <v>31</v>
      </c>
      <c r="B37" s="20" t="s">
        <v>44</v>
      </c>
      <c r="C37" s="57">
        <v>7519</v>
      </c>
      <c r="D37" s="57">
        <v>13422</v>
      </c>
      <c r="E37" s="79">
        <v>155199</v>
      </c>
      <c r="F37" s="79">
        <v>20487</v>
      </c>
      <c r="G37" s="79">
        <v>49201</v>
      </c>
      <c r="H37" s="79">
        <v>26770</v>
      </c>
      <c r="I37" s="64">
        <f t="shared" si="0"/>
        <v>251657</v>
      </c>
      <c r="J37" s="64">
        <f t="shared" si="1"/>
        <v>33469.477324112246</v>
      </c>
      <c r="K37" s="64">
        <f t="shared" si="2"/>
        <v>18749.590225003725</v>
      </c>
    </row>
    <row r="38" spans="1:11" ht="21.75" customHeight="1">
      <c r="A38" s="32">
        <v>32</v>
      </c>
      <c r="B38" s="25" t="s">
        <v>45</v>
      </c>
      <c r="C38" s="59">
        <v>8817</v>
      </c>
      <c r="D38" s="59">
        <v>16368</v>
      </c>
      <c r="E38" s="80">
        <v>165199</v>
      </c>
      <c r="F38" s="80">
        <v>0</v>
      </c>
      <c r="G38" s="80">
        <v>78727</v>
      </c>
      <c r="H38" s="80">
        <v>36765</v>
      </c>
      <c r="I38" s="70">
        <f t="shared" si="0"/>
        <v>280691</v>
      </c>
      <c r="J38" s="66">
        <f t="shared" si="1"/>
        <v>31835.204718158104</v>
      </c>
      <c r="K38" s="66">
        <f t="shared" si="2"/>
        <v>17148.76588465298</v>
      </c>
    </row>
    <row r="39" spans="1:11" s="21" customFormat="1" ht="21.75" customHeight="1">
      <c r="A39" s="39"/>
      <c r="B39" s="40" t="s">
        <v>47</v>
      </c>
      <c r="C39" s="67">
        <f aca="true" t="shared" si="3" ref="C39:H39">SUM(C7:C38)</f>
        <v>431873</v>
      </c>
      <c r="D39" s="67">
        <f t="shared" si="3"/>
        <v>770377</v>
      </c>
      <c r="E39" s="67">
        <f t="shared" si="3"/>
        <v>8808742</v>
      </c>
      <c r="F39" s="67">
        <f t="shared" si="3"/>
        <v>512379</v>
      </c>
      <c r="G39" s="67">
        <f t="shared" si="3"/>
        <v>3736740</v>
      </c>
      <c r="H39" s="67">
        <f t="shared" si="3"/>
        <v>1975946</v>
      </c>
      <c r="I39" s="67">
        <f t="shared" si="0"/>
        <v>15033807</v>
      </c>
      <c r="J39" s="67">
        <f t="shared" si="1"/>
        <v>34810.71287160809</v>
      </c>
      <c r="K39" s="67">
        <f t="shared" si="2"/>
        <v>19514.869992224587</v>
      </c>
    </row>
    <row r="40" spans="1:11" ht="21.75" customHeight="1">
      <c r="A40" s="33">
        <v>33</v>
      </c>
      <c r="B40" s="26" t="s">
        <v>21</v>
      </c>
      <c r="C40" s="60">
        <v>5980</v>
      </c>
      <c r="D40" s="60">
        <v>11353</v>
      </c>
      <c r="E40" s="81">
        <v>130703</v>
      </c>
      <c r="F40" s="79">
        <v>17354</v>
      </c>
      <c r="G40" s="81">
        <v>68944</v>
      </c>
      <c r="H40" s="79">
        <v>41599</v>
      </c>
      <c r="I40" s="64">
        <f t="shared" si="0"/>
        <v>258600</v>
      </c>
      <c r="J40" s="68">
        <f t="shared" si="1"/>
        <v>43244.14715719064</v>
      </c>
      <c r="K40" s="68">
        <f t="shared" si="2"/>
        <v>22778.1203206201</v>
      </c>
    </row>
    <row r="41" spans="1:11" ht="21.75" customHeight="1">
      <c r="A41" s="31">
        <v>34</v>
      </c>
      <c r="B41" s="20" t="s">
        <v>22</v>
      </c>
      <c r="C41" s="57">
        <v>3325</v>
      </c>
      <c r="D41" s="57">
        <v>6145</v>
      </c>
      <c r="E41" s="79">
        <v>76924</v>
      </c>
      <c r="F41" s="79">
        <v>11252</v>
      </c>
      <c r="G41" s="79">
        <v>38904</v>
      </c>
      <c r="H41" s="79">
        <v>16768</v>
      </c>
      <c r="I41" s="64">
        <f t="shared" si="0"/>
        <v>143848</v>
      </c>
      <c r="J41" s="64">
        <f t="shared" si="1"/>
        <v>43262.55639097744</v>
      </c>
      <c r="K41" s="64">
        <f t="shared" si="2"/>
        <v>23408.95036615134</v>
      </c>
    </row>
    <row r="42" spans="1:11" ht="21.75" customHeight="1">
      <c r="A42" s="31">
        <v>35</v>
      </c>
      <c r="B42" s="20" t="s">
        <v>46</v>
      </c>
      <c r="C42" s="57">
        <v>3525</v>
      </c>
      <c r="D42" s="57">
        <v>6342</v>
      </c>
      <c r="E42" s="79">
        <v>87217</v>
      </c>
      <c r="F42" s="79">
        <v>12014</v>
      </c>
      <c r="G42" s="79">
        <v>28565</v>
      </c>
      <c r="H42" s="79">
        <v>14699</v>
      </c>
      <c r="I42" s="64">
        <f t="shared" si="0"/>
        <v>142495</v>
      </c>
      <c r="J42" s="64">
        <f t="shared" si="1"/>
        <v>40424.113475177306</v>
      </c>
      <c r="K42" s="64">
        <f t="shared" si="2"/>
        <v>22468.464206874803</v>
      </c>
    </row>
    <row r="43" spans="1:11" ht="21.75" customHeight="1">
      <c r="A43" s="31">
        <v>36</v>
      </c>
      <c r="B43" s="20" t="s">
        <v>23</v>
      </c>
      <c r="C43" s="57">
        <v>4898</v>
      </c>
      <c r="D43" s="57">
        <v>8377</v>
      </c>
      <c r="E43" s="79">
        <v>90979</v>
      </c>
      <c r="F43" s="79">
        <v>0</v>
      </c>
      <c r="G43" s="79">
        <v>36108</v>
      </c>
      <c r="H43" s="79">
        <v>19686</v>
      </c>
      <c r="I43" s="64">
        <f t="shared" si="0"/>
        <v>146773</v>
      </c>
      <c r="J43" s="64">
        <f t="shared" si="1"/>
        <v>29965.904450796243</v>
      </c>
      <c r="K43" s="64">
        <f t="shared" si="2"/>
        <v>17520.950220842784</v>
      </c>
    </row>
    <row r="44" spans="1:11" ht="21.75" customHeight="1">
      <c r="A44" s="31">
        <v>37</v>
      </c>
      <c r="B44" s="20" t="s">
        <v>24</v>
      </c>
      <c r="C44" s="57">
        <v>3611</v>
      </c>
      <c r="D44" s="57">
        <v>6273</v>
      </c>
      <c r="E44" s="79">
        <v>73582</v>
      </c>
      <c r="F44" s="79">
        <v>14023</v>
      </c>
      <c r="G44" s="79">
        <v>13982</v>
      </c>
      <c r="H44" s="79">
        <v>7416</v>
      </c>
      <c r="I44" s="64">
        <f t="shared" si="0"/>
        <v>109003</v>
      </c>
      <c r="J44" s="64">
        <f t="shared" si="1"/>
        <v>30186.37496538355</v>
      </c>
      <c r="K44" s="64">
        <f t="shared" si="2"/>
        <v>17376.53435357883</v>
      </c>
    </row>
    <row r="45" spans="1:11" ht="21.75" customHeight="1">
      <c r="A45" s="31">
        <v>38</v>
      </c>
      <c r="B45" s="20" t="s">
        <v>25</v>
      </c>
      <c r="C45" s="57">
        <v>2867</v>
      </c>
      <c r="D45" s="57">
        <v>4870</v>
      </c>
      <c r="E45" s="79">
        <v>66160</v>
      </c>
      <c r="F45" s="79">
        <v>13473</v>
      </c>
      <c r="G45" s="79">
        <v>25764</v>
      </c>
      <c r="H45" s="79">
        <v>17136</v>
      </c>
      <c r="I45" s="64">
        <f t="shared" si="0"/>
        <v>122533</v>
      </c>
      <c r="J45" s="64">
        <f t="shared" si="1"/>
        <v>42739.100104638994</v>
      </c>
      <c r="K45" s="64">
        <f t="shared" si="2"/>
        <v>25160.780287474332</v>
      </c>
    </row>
    <row r="46" spans="1:11" ht="21.75" customHeight="1">
      <c r="A46" s="31">
        <v>39</v>
      </c>
      <c r="B46" s="20" t="s">
        <v>26</v>
      </c>
      <c r="C46" s="57">
        <v>7633</v>
      </c>
      <c r="D46" s="57">
        <v>13573</v>
      </c>
      <c r="E46" s="79">
        <v>218013</v>
      </c>
      <c r="F46" s="79">
        <v>47522</v>
      </c>
      <c r="G46" s="79">
        <v>21272</v>
      </c>
      <c r="H46" s="79">
        <v>16687</v>
      </c>
      <c r="I46" s="64">
        <f t="shared" si="0"/>
        <v>303494</v>
      </c>
      <c r="J46" s="64">
        <f t="shared" si="1"/>
        <v>39760.77557971964</v>
      </c>
      <c r="K46" s="64">
        <f t="shared" si="2"/>
        <v>22360.12672216901</v>
      </c>
    </row>
    <row r="47" spans="1:11" ht="21.75" customHeight="1">
      <c r="A47" s="31">
        <v>40</v>
      </c>
      <c r="B47" s="20" t="s">
        <v>27</v>
      </c>
      <c r="C47" s="57">
        <v>1688</v>
      </c>
      <c r="D47" s="57">
        <v>3153</v>
      </c>
      <c r="E47" s="79">
        <v>41556</v>
      </c>
      <c r="F47" s="79">
        <v>4135</v>
      </c>
      <c r="G47" s="79">
        <v>12181</v>
      </c>
      <c r="H47" s="79">
        <v>12048</v>
      </c>
      <c r="I47" s="64">
        <f t="shared" si="0"/>
        <v>69920</v>
      </c>
      <c r="J47" s="64">
        <f t="shared" si="1"/>
        <v>41421.8009478673</v>
      </c>
      <c r="K47" s="64">
        <f t="shared" si="2"/>
        <v>22175.70567713289</v>
      </c>
    </row>
    <row r="48" spans="1:11" ht="21.75" customHeight="1">
      <c r="A48" s="31">
        <v>41</v>
      </c>
      <c r="B48" s="20" t="s">
        <v>28</v>
      </c>
      <c r="C48" s="57">
        <v>4311</v>
      </c>
      <c r="D48" s="57">
        <v>8915</v>
      </c>
      <c r="E48" s="79">
        <v>106150</v>
      </c>
      <c r="F48" s="79">
        <v>18739</v>
      </c>
      <c r="G48" s="79">
        <v>32652</v>
      </c>
      <c r="H48" s="79">
        <v>14901</v>
      </c>
      <c r="I48" s="64">
        <f t="shared" si="0"/>
        <v>172442</v>
      </c>
      <c r="J48" s="64">
        <f t="shared" si="1"/>
        <v>40000.46392948272</v>
      </c>
      <c r="K48" s="64">
        <f t="shared" si="2"/>
        <v>19342.90521592821</v>
      </c>
    </row>
    <row r="49" spans="1:11" ht="21.75" customHeight="1">
      <c r="A49" s="31">
        <v>42</v>
      </c>
      <c r="B49" s="20" t="s">
        <v>29</v>
      </c>
      <c r="C49" s="57">
        <v>1535</v>
      </c>
      <c r="D49" s="57">
        <v>3028</v>
      </c>
      <c r="E49" s="79">
        <v>36616</v>
      </c>
      <c r="F49" s="79">
        <v>7466</v>
      </c>
      <c r="G49" s="79">
        <v>12027</v>
      </c>
      <c r="H49" s="79">
        <v>6906</v>
      </c>
      <c r="I49" s="64">
        <f t="shared" si="0"/>
        <v>63015</v>
      </c>
      <c r="J49" s="64">
        <f t="shared" si="1"/>
        <v>41052.11726384365</v>
      </c>
      <c r="K49" s="64">
        <f t="shared" si="2"/>
        <v>20810.766182298546</v>
      </c>
    </row>
    <row r="50" spans="1:11" ht="21.75" customHeight="1">
      <c r="A50" s="31">
        <v>43</v>
      </c>
      <c r="B50" s="20" t="s">
        <v>30</v>
      </c>
      <c r="C50" s="57">
        <v>4437</v>
      </c>
      <c r="D50" s="57">
        <v>8934</v>
      </c>
      <c r="E50" s="79">
        <v>126024</v>
      </c>
      <c r="F50" s="79">
        <v>20417</v>
      </c>
      <c r="G50" s="79">
        <v>43575</v>
      </c>
      <c r="H50" s="79">
        <v>20049</v>
      </c>
      <c r="I50" s="64">
        <f t="shared" si="0"/>
        <v>210065</v>
      </c>
      <c r="J50" s="64">
        <f t="shared" si="1"/>
        <v>47343.926076177595</v>
      </c>
      <c r="K50" s="64">
        <f t="shared" si="2"/>
        <v>23512.984105663756</v>
      </c>
    </row>
    <row r="51" spans="1:11" ht="21.75" customHeight="1">
      <c r="A51" s="32">
        <v>44</v>
      </c>
      <c r="B51" s="25" t="s">
        <v>31</v>
      </c>
      <c r="C51" s="59">
        <v>3545</v>
      </c>
      <c r="D51" s="59">
        <v>6188</v>
      </c>
      <c r="E51" s="80">
        <v>57685</v>
      </c>
      <c r="F51" s="80">
        <v>0</v>
      </c>
      <c r="G51" s="80">
        <v>24498</v>
      </c>
      <c r="H51" s="80">
        <v>14069</v>
      </c>
      <c r="I51" s="64">
        <f t="shared" si="0"/>
        <v>96252</v>
      </c>
      <c r="J51" s="66">
        <f t="shared" si="1"/>
        <v>27151.48095909732</v>
      </c>
      <c r="K51" s="66">
        <f t="shared" si="2"/>
        <v>15554.621848739496</v>
      </c>
    </row>
    <row r="52" spans="1:11" s="21" customFormat="1" ht="21.75" customHeight="1">
      <c r="A52" s="39"/>
      <c r="B52" s="41" t="s">
        <v>1</v>
      </c>
      <c r="C52" s="67">
        <f aca="true" t="shared" si="4" ref="C52:H52">SUM(C40:C51)</f>
        <v>47355</v>
      </c>
      <c r="D52" s="67">
        <f t="shared" si="4"/>
        <v>87151</v>
      </c>
      <c r="E52" s="67">
        <f t="shared" si="4"/>
        <v>1111609</v>
      </c>
      <c r="F52" s="67">
        <f t="shared" si="4"/>
        <v>166395</v>
      </c>
      <c r="G52" s="67">
        <f t="shared" si="4"/>
        <v>358472</v>
      </c>
      <c r="H52" s="67">
        <f t="shared" si="4"/>
        <v>201964</v>
      </c>
      <c r="I52" s="67">
        <f t="shared" si="0"/>
        <v>1838440</v>
      </c>
      <c r="J52" s="67">
        <f t="shared" si="1"/>
        <v>38822.51082251082</v>
      </c>
      <c r="K52" s="67">
        <f t="shared" si="2"/>
        <v>21094.881297977074</v>
      </c>
    </row>
    <row r="53" spans="1:11" s="21" customFormat="1" ht="21.75" customHeight="1">
      <c r="A53" s="42"/>
      <c r="B53" s="43" t="s">
        <v>61</v>
      </c>
      <c r="C53" s="69">
        <f aca="true" t="shared" si="5" ref="C53:H53">SUM(C52+C39)</f>
        <v>479228</v>
      </c>
      <c r="D53" s="69">
        <f t="shared" si="5"/>
        <v>857528</v>
      </c>
      <c r="E53" s="69">
        <f t="shared" si="5"/>
        <v>9920351</v>
      </c>
      <c r="F53" s="69">
        <f t="shared" si="5"/>
        <v>678774</v>
      </c>
      <c r="G53" s="69">
        <f t="shared" si="5"/>
        <v>4095212</v>
      </c>
      <c r="H53" s="69">
        <f t="shared" si="5"/>
        <v>2177910</v>
      </c>
      <c r="I53" s="69">
        <f t="shared" si="0"/>
        <v>16872247</v>
      </c>
      <c r="J53" s="69">
        <f t="shared" si="1"/>
        <v>35207.13939920038</v>
      </c>
      <c r="K53" s="69">
        <f t="shared" si="2"/>
        <v>19675.447332332005</v>
      </c>
    </row>
    <row r="54" ht="17.25" customHeight="1">
      <c r="A54" s="2"/>
    </row>
    <row r="55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3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G44" sqref="G44"/>
    </sheetView>
  </sheetViews>
  <sheetFormatPr defaultColWidth="9.00390625" defaultRowHeight="13.5"/>
  <cols>
    <col min="1" max="1" width="4.625" style="1" customWidth="1"/>
    <col min="2" max="2" width="11.625" style="27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3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3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ht="17.25" customHeight="1">
      <c r="A4" s="89"/>
      <c r="B4" s="97"/>
      <c r="C4" s="92" t="s">
        <v>54</v>
      </c>
      <c r="D4" s="95" t="s">
        <v>55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30">
        <v>1</v>
      </c>
      <c r="B7" s="24" t="s">
        <v>3</v>
      </c>
      <c r="C7" s="56">
        <v>20788</v>
      </c>
      <c r="D7" s="56">
        <v>25779</v>
      </c>
      <c r="E7" s="78">
        <v>376820</v>
      </c>
      <c r="F7" s="78">
        <v>0</v>
      </c>
      <c r="G7" s="78">
        <v>186972</v>
      </c>
      <c r="H7" s="78">
        <v>85990</v>
      </c>
      <c r="I7" s="62">
        <f>SUM(E7:H7)</f>
        <v>649782</v>
      </c>
      <c r="J7" s="62">
        <f>SUM(I7*1000/C7)</f>
        <v>31257.552434096593</v>
      </c>
      <c r="K7" s="62">
        <f>SUM(I7*1000/D7)</f>
        <v>25205.865239148145</v>
      </c>
    </row>
    <row r="8" spans="1:11" ht="21.75" customHeight="1">
      <c r="A8" s="31">
        <v>2</v>
      </c>
      <c r="B8" s="20" t="s">
        <v>4</v>
      </c>
      <c r="C8" s="57">
        <v>11835</v>
      </c>
      <c r="D8" s="57">
        <v>14372</v>
      </c>
      <c r="E8" s="79">
        <v>212863</v>
      </c>
      <c r="F8" s="79">
        <v>0</v>
      </c>
      <c r="G8" s="79">
        <v>150029</v>
      </c>
      <c r="H8" s="79">
        <v>0</v>
      </c>
      <c r="I8" s="64">
        <f>SUM(E8:H8)</f>
        <v>362892</v>
      </c>
      <c r="J8" s="64">
        <f aca="true" t="shared" si="0" ref="J8:J51">SUM(I8*1000/C8)</f>
        <v>30662.610899873256</v>
      </c>
      <c r="K8" s="64">
        <f aca="true" t="shared" si="1" ref="K8:K51">SUM(I8*1000/D8)</f>
        <v>25249.93042026162</v>
      </c>
    </row>
    <row r="9" spans="1:11" ht="21.75" customHeight="1">
      <c r="A9" s="31">
        <v>3</v>
      </c>
      <c r="B9" s="20" t="s">
        <v>5</v>
      </c>
      <c r="C9" s="57">
        <v>11527</v>
      </c>
      <c r="D9" s="57">
        <v>14141</v>
      </c>
      <c r="E9" s="79">
        <v>213166</v>
      </c>
      <c r="F9" s="79">
        <v>0</v>
      </c>
      <c r="G9" s="79">
        <v>97088</v>
      </c>
      <c r="H9" s="79">
        <v>54270</v>
      </c>
      <c r="I9" s="64">
        <f aca="true" t="shared" si="2" ref="I9:I51">SUM(E9:H9)</f>
        <v>364524</v>
      </c>
      <c r="J9" s="64">
        <f t="shared" si="0"/>
        <v>31623.492669384923</v>
      </c>
      <c r="K9" s="64">
        <f t="shared" si="1"/>
        <v>25777.80920726964</v>
      </c>
    </row>
    <row r="10" spans="1:11" ht="21.75" customHeight="1">
      <c r="A10" s="31">
        <v>4</v>
      </c>
      <c r="B10" s="20" t="s">
        <v>6</v>
      </c>
      <c r="C10" s="57">
        <v>12653</v>
      </c>
      <c r="D10" s="57">
        <v>16177</v>
      </c>
      <c r="E10" s="79">
        <v>190512</v>
      </c>
      <c r="F10" s="79">
        <v>0</v>
      </c>
      <c r="G10" s="79">
        <v>139050</v>
      </c>
      <c r="H10" s="79">
        <v>0</v>
      </c>
      <c r="I10" s="64">
        <f t="shared" si="2"/>
        <v>329562</v>
      </c>
      <c r="J10" s="64">
        <f t="shared" si="0"/>
        <v>26046.155062040623</v>
      </c>
      <c r="K10" s="64">
        <f t="shared" si="1"/>
        <v>20372.25690795574</v>
      </c>
    </row>
    <row r="11" spans="1:11" ht="21.75" customHeight="1">
      <c r="A11" s="31">
        <v>5</v>
      </c>
      <c r="B11" s="20" t="s">
        <v>7</v>
      </c>
      <c r="C11" s="57">
        <v>6543</v>
      </c>
      <c r="D11" s="57">
        <v>8368</v>
      </c>
      <c r="E11" s="79">
        <v>71055</v>
      </c>
      <c r="F11" s="79">
        <v>14685</v>
      </c>
      <c r="G11" s="79">
        <v>64906</v>
      </c>
      <c r="H11" s="79">
        <v>24860</v>
      </c>
      <c r="I11" s="64">
        <f t="shared" si="2"/>
        <v>175506</v>
      </c>
      <c r="J11" s="64">
        <f t="shared" si="0"/>
        <v>26823.475469967903</v>
      </c>
      <c r="K11" s="64">
        <f t="shared" si="1"/>
        <v>20973.470363288718</v>
      </c>
    </row>
    <row r="12" spans="1:11" ht="21.75" customHeight="1">
      <c r="A12" s="31">
        <v>6</v>
      </c>
      <c r="B12" s="20" t="s">
        <v>8</v>
      </c>
      <c r="C12" s="57">
        <v>4747</v>
      </c>
      <c r="D12" s="57">
        <v>6265</v>
      </c>
      <c r="E12" s="79">
        <v>87307</v>
      </c>
      <c r="F12" s="79">
        <v>8235</v>
      </c>
      <c r="G12" s="79">
        <v>45158</v>
      </c>
      <c r="H12" s="79">
        <v>22257</v>
      </c>
      <c r="I12" s="64">
        <f t="shared" si="2"/>
        <v>162957</v>
      </c>
      <c r="J12" s="64">
        <f t="shared" si="0"/>
        <v>34328.4179481778</v>
      </c>
      <c r="K12" s="64">
        <f t="shared" si="1"/>
        <v>26010.69433359936</v>
      </c>
    </row>
    <row r="13" spans="1:11" ht="21.75" customHeight="1">
      <c r="A13" s="31">
        <v>7</v>
      </c>
      <c r="B13" s="20" t="s">
        <v>32</v>
      </c>
      <c r="C13" s="57">
        <v>5789</v>
      </c>
      <c r="D13" s="57">
        <v>7123</v>
      </c>
      <c r="E13" s="79">
        <v>76150</v>
      </c>
      <c r="F13" s="79">
        <v>0</v>
      </c>
      <c r="G13" s="79">
        <v>64335</v>
      </c>
      <c r="H13" s="79">
        <v>0</v>
      </c>
      <c r="I13" s="64">
        <f t="shared" si="2"/>
        <v>140485</v>
      </c>
      <c r="J13" s="64">
        <f t="shared" si="0"/>
        <v>24267.576438072207</v>
      </c>
      <c r="K13" s="64">
        <f t="shared" si="1"/>
        <v>19722.72918714025</v>
      </c>
    </row>
    <row r="14" spans="1:11" ht="21.75" customHeight="1">
      <c r="A14" s="31">
        <v>8</v>
      </c>
      <c r="B14" s="20" t="s">
        <v>9</v>
      </c>
      <c r="C14" s="57">
        <v>4219</v>
      </c>
      <c r="D14" s="57">
        <v>5522</v>
      </c>
      <c r="E14" s="79">
        <v>64231</v>
      </c>
      <c r="F14" s="79">
        <v>13998</v>
      </c>
      <c r="G14" s="79">
        <v>31038</v>
      </c>
      <c r="H14" s="79">
        <v>14996</v>
      </c>
      <c r="I14" s="64">
        <f t="shared" si="2"/>
        <v>124263</v>
      </c>
      <c r="J14" s="64">
        <f t="shared" si="0"/>
        <v>29453.187959232044</v>
      </c>
      <c r="K14" s="64">
        <f t="shared" si="1"/>
        <v>22503.259688518654</v>
      </c>
    </row>
    <row r="15" spans="1:11" ht="21.75" customHeight="1">
      <c r="A15" s="31">
        <v>9</v>
      </c>
      <c r="B15" s="20" t="s">
        <v>33</v>
      </c>
      <c r="C15" s="57">
        <v>5647</v>
      </c>
      <c r="D15" s="57">
        <v>7280</v>
      </c>
      <c r="E15" s="79">
        <v>118159</v>
      </c>
      <c r="F15" s="79">
        <v>0</v>
      </c>
      <c r="G15" s="79">
        <v>52782</v>
      </c>
      <c r="H15" s="79">
        <v>22229</v>
      </c>
      <c r="I15" s="64">
        <f t="shared" si="2"/>
        <v>193170</v>
      </c>
      <c r="J15" s="64">
        <f t="shared" si="0"/>
        <v>34207.54382858155</v>
      </c>
      <c r="K15" s="64">
        <f t="shared" si="1"/>
        <v>26534.340659340658</v>
      </c>
    </row>
    <row r="16" spans="1:11" ht="21.75" customHeight="1">
      <c r="A16" s="31">
        <v>10</v>
      </c>
      <c r="B16" s="20" t="s">
        <v>10</v>
      </c>
      <c r="C16" s="57">
        <v>4279</v>
      </c>
      <c r="D16" s="57">
        <v>5460</v>
      </c>
      <c r="E16" s="79">
        <v>37178</v>
      </c>
      <c r="F16" s="79">
        <v>5402</v>
      </c>
      <c r="G16" s="79">
        <v>30757</v>
      </c>
      <c r="H16" s="79">
        <v>14153</v>
      </c>
      <c r="I16" s="64">
        <f t="shared" si="2"/>
        <v>87490</v>
      </c>
      <c r="J16" s="64">
        <f t="shared" si="0"/>
        <v>20446.36597335826</v>
      </c>
      <c r="K16" s="64">
        <f t="shared" si="1"/>
        <v>16023.809523809523</v>
      </c>
    </row>
    <row r="17" spans="1:11" ht="21.75" customHeight="1">
      <c r="A17" s="31">
        <v>11</v>
      </c>
      <c r="B17" s="20" t="s">
        <v>11</v>
      </c>
      <c r="C17" s="57">
        <v>2347</v>
      </c>
      <c r="D17" s="57">
        <v>2921</v>
      </c>
      <c r="E17" s="79">
        <v>35257</v>
      </c>
      <c r="F17" s="79">
        <v>7427</v>
      </c>
      <c r="G17" s="79">
        <v>18763</v>
      </c>
      <c r="H17" s="79">
        <v>7765</v>
      </c>
      <c r="I17" s="64">
        <f t="shared" si="2"/>
        <v>69212</v>
      </c>
      <c r="J17" s="64">
        <f t="shared" si="0"/>
        <v>29489.561141883256</v>
      </c>
      <c r="K17" s="64">
        <f t="shared" si="1"/>
        <v>23694.625128380692</v>
      </c>
    </row>
    <row r="18" spans="1:11" ht="21.75" customHeight="1">
      <c r="A18" s="31">
        <v>12</v>
      </c>
      <c r="B18" s="20" t="s">
        <v>12</v>
      </c>
      <c r="C18" s="57">
        <v>3796</v>
      </c>
      <c r="D18" s="57">
        <v>4667</v>
      </c>
      <c r="E18" s="79">
        <v>53380</v>
      </c>
      <c r="F18" s="79">
        <v>7277</v>
      </c>
      <c r="G18" s="79">
        <v>33134</v>
      </c>
      <c r="H18" s="79">
        <v>15707</v>
      </c>
      <c r="I18" s="64">
        <f t="shared" si="2"/>
        <v>109498</v>
      </c>
      <c r="J18" s="64">
        <f t="shared" si="0"/>
        <v>28845.626975763964</v>
      </c>
      <c r="K18" s="64">
        <f t="shared" si="1"/>
        <v>23462.181272766233</v>
      </c>
    </row>
    <row r="19" spans="1:11" ht="21.75" customHeight="1">
      <c r="A19" s="31">
        <v>13</v>
      </c>
      <c r="B19" s="20" t="s">
        <v>13</v>
      </c>
      <c r="C19" s="57">
        <v>6837</v>
      </c>
      <c r="D19" s="57">
        <v>8685</v>
      </c>
      <c r="E19" s="79">
        <v>124860</v>
      </c>
      <c r="F19" s="79">
        <v>0</v>
      </c>
      <c r="G19" s="79">
        <v>80573</v>
      </c>
      <c r="H19" s="79">
        <v>0</v>
      </c>
      <c r="I19" s="64">
        <f t="shared" si="2"/>
        <v>205433</v>
      </c>
      <c r="J19" s="64">
        <f t="shared" si="0"/>
        <v>30047.242942811175</v>
      </c>
      <c r="K19" s="64">
        <f t="shared" si="1"/>
        <v>23653.77086931491</v>
      </c>
    </row>
    <row r="20" spans="1:11" ht="21.75" customHeight="1">
      <c r="A20" s="31">
        <v>14</v>
      </c>
      <c r="B20" s="20" t="s">
        <v>14</v>
      </c>
      <c r="C20" s="57">
        <v>8405</v>
      </c>
      <c r="D20" s="57">
        <v>10151</v>
      </c>
      <c r="E20" s="79">
        <v>104214</v>
      </c>
      <c r="F20" s="79">
        <v>0</v>
      </c>
      <c r="G20" s="79">
        <v>62171</v>
      </c>
      <c r="H20" s="79">
        <v>37947</v>
      </c>
      <c r="I20" s="64">
        <f t="shared" si="2"/>
        <v>204332</v>
      </c>
      <c r="J20" s="64">
        <f t="shared" si="0"/>
        <v>24310.76740035693</v>
      </c>
      <c r="K20" s="64">
        <f t="shared" si="1"/>
        <v>20129.248349916263</v>
      </c>
    </row>
    <row r="21" spans="1:11" ht="21.75" customHeight="1">
      <c r="A21" s="31">
        <v>15</v>
      </c>
      <c r="B21" s="20" t="s">
        <v>15</v>
      </c>
      <c r="C21" s="57">
        <v>5693</v>
      </c>
      <c r="D21" s="57">
        <v>6908</v>
      </c>
      <c r="E21" s="79">
        <v>68890</v>
      </c>
      <c r="F21" s="79">
        <v>0</v>
      </c>
      <c r="G21" s="79">
        <v>99840</v>
      </c>
      <c r="H21" s="79">
        <v>0</v>
      </c>
      <c r="I21" s="64">
        <f t="shared" si="2"/>
        <v>168730</v>
      </c>
      <c r="J21" s="64">
        <f t="shared" si="0"/>
        <v>29638.152116634465</v>
      </c>
      <c r="K21" s="64">
        <f t="shared" si="1"/>
        <v>24425.30399536769</v>
      </c>
    </row>
    <row r="22" spans="1:11" ht="21.75" customHeight="1">
      <c r="A22" s="31">
        <v>16</v>
      </c>
      <c r="B22" s="20" t="s">
        <v>16</v>
      </c>
      <c r="C22" s="57">
        <v>13693</v>
      </c>
      <c r="D22" s="57">
        <v>17024</v>
      </c>
      <c r="E22" s="79">
        <v>235315</v>
      </c>
      <c r="F22" s="79">
        <v>0</v>
      </c>
      <c r="G22" s="79">
        <v>185852</v>
      </c>
      <c r="H22" s="79">
        <v>0</v>
      </c>
      <c r="I22" s="64">
        <f t="shared" si="2"/>
        <v>421167</v>
      </c>
      <c r="J22" s="64">
        <f t="shared" si="0"/>
        <v>30757.832469144818</v>
      </c>
      <c r="K22" s="64">
        <f t="shared" si="1"/>
        <v>24739.602913533836</v>
      </c>
    </row>
    <row r="23" spans="1:11" ht="21.75" customHeight="1">
      <c r="A23" s="31">
        <v>17</v>
      </c>
      <c r="B23" s="20" t="s">
        <v>17</v>
      </c>
      <c r="C23" s="57">
        <v>10679</v>
      </c>
      <c r="D23" s="57">
        <v>13387</v>
      </c>
      <c r="E23" s="79">
        <v>115815</v>
      </c>
      <c r="F23" s="79">
        <v>0</v>
      </c>
      <c r="G23" s="79">
        <v>103193</v>
      </c>
      <c r="H23" s="79">
        <v>0</v>
      </c>
      <c r="I23" s="64">
        <f t="shared" si="2"/>
        <v>219008</v>
      </c>
      <c r="J23" s="64">
        <f t="shared" si="0"/>
        <v>20508.28729281768</v>
      </c>
      <c r="K23" s="64">
        <f t="shared" si="1"/>
        <v>16359.751998207215</v>
      </c>
    </row>
    <row r="24" spans="1:11" ht="21.75" customHeight="1">
      <c r="A24" s="31">
        <v>18</v>
      </c>
      <c r="B24" s="20" t="s">
        <v>18</v>
      </c>
      <c r="C24" s="57">
        <v>6214</v>
      </c>
      <c r="D24" s="57">
        <v>7846</v>
      </c>
      <c r="E24" s="79">
        <v>91503</v>
      </c>
      <c r="F24" s="79">
        <v>13163</v>
      </c>
      <c r="G24" s="79">
        <v>61946</v>
      </c>
      <c r="H24" s="79">
        <v>28776</v>
      </c>
      <c r="I24" s="64">
        <f t="shared" si="2"/>
        <v>195388</v>
      </c>
      <c r="J24" s="64">
        <f t="shared" si="0"/>
        <v>31443.192790473124</v>
      </c>
      <c r="K24" s="64">
        <f t="shared" si="1"/>
        <v>24902.880448636246</v>
      </c>
    </row>
    <row r="25" spans="1:11" ht="21.75" customHeight="1">
      <c r="A25" s="31">
        <v>19</v>
      </c>
      <c r="B25" s="20" t="s">
        <v>19</v>
      </c>
      <c r="C25" s="57">
        <v>2992</v>
      </c>
      <c r="D25" s="57">
        <v>3801</v>
      </c>
      <c r="E25" s="79">
        <v>26188</v>
      </c>
      <c r="F25" s="79">
        <v>3996</v>
      </c>
      <c r="G25" s="79">
        <v>22134</v>
      </c>
      <c r="H25" s="79">
        <v>9009</v>
      </c>
      <c r="I25" s="64">
        <f t="shared" si="2"/>
        <v>61327</v>
      </c>
      <c r="J25" s="64">
        <f t="shared" si="0"/>
        <v>20496.991978609625</v>
      </c>
      <c r="K25" s="64">
        <f t="shared" si="1"/>
        <v>16134.438305709024</v>
      </c>
    </row>
    <row r="26" spans="1:11" ht="21.75" customHeight="1">
      <c r="A26" s="31">
        <v>20</v>
      </c>
      <c r="B26" s="20" t="s">
        <v>20</v>
      </c>
      <c r="C26" s="57">
        <v>3931</v>
      </c>
      <c r="D26" s="57">
        <v>4937</v>
      </c>
      <c r="E26" s="79">
        <v>44084</v>
      </c>
      <c r="F26" s="79">
        <v>0</v>
      </c>
      <c r="G26" s="79">
        <v>41329</v>
      </c>
      <c r="H26" s="79">
        <v>21467</v>
      </c>
      <c r="I26" s="64">
        <f t="shared" si="2"/>
        <v>106880</v>
      </c>
      <c r="J26" s="64">
        <f t="shared" si="0"/>
        <v>27189.010429916052</v>
      </c>
      <c r="K26" s="64">
        <f t="shared" si="1"/>
        <v>21648.77455944906</v>
      </c>
    </row>
    <row r="27" spans="1:11" ht="21.75" customHeight="1">
      <c r="A27" s="31">
        <v>21</v>
      </c>
      <c r="B27" s="20" t="s">
        <v>34</v>
      </c>
      <c r="C27" s="57">
        <v>4041</v>
      </c>
      <c r="D27" s="57">
        <v>5104</v>
      </c>
      <c r="E27" s="79">
        <v>43648</v>
      </c>
      <c r="F27" s="79">
        <v>5531</v>
      </c>
      <c r="G27" s="79">
        <v>20584</v>
      </c>
      <c r="H27" s="79">
        <v>13386</v>
      </c>
      <c r="I27" s="64">
        <f t="shared" si="2"/>
        <v>83149</v>
      </c>
      <c r="J27" s="64">
        <f aca="true" t="shared" si="3" ref="J27:J32">SUM(I27*1000/C27)</f>
        <v>20576.342489482802</v>
      </c>
      <c r="K27" s="64">
        <f aca="true" t="shared" si="4" ref="K27:K32">SUM(I27*1000/D27)</f>
        <v>16290.948275862069</v>
      </c>
    </row>
    <row r="28" spans="1:11" ht="21.75" customHeight="1">
      <c r="A28" s="31">
        <v>22</v>
      </c>
      <c r="B28" s="18" t="s">
        <v>35</v>
      </c>
      <c r="C28" s="57">
        <v>4149</v>
      </c>
      <c r="D28" s="57">
        <v>5338</v>
      </c>
      <c r="E28" s="79">
        <v>56543</v>
      </c>
      <c r="F28" s="79">
        <v>0</v>
      </c>
      <c r="G28" s="79">
        <v>48604</v>
      </c>
      <c r="H28" s="79">
        <v>0</v>
      </c>
      <c r="I28" s="64">
        <f t="shared" si="2"/>
        <v>105147</v>
      </c>
      <c r="J28" s="64">
        <f t="shared" si="3"/>
        <v>25342.733188720173</v>
      </c>
      <c r="K28" s="64">
        <f t="shared" si="4"/>
        <v>19697.82690146122</v>
      </c>
    </row>
    <row r="29" spans="1:11" ht="21.75" customHeight="1">
      <c r="A29" s="31">
        <v>23</v>
      </c>
      <c r="B29" s="18" t="s">
        <v>36</v>
      </c>
      <c r="C29" s="57">
        <v>9828</v>
      </c>
      <c r="D29" s="57">
        <v>12568</v>
      </c>
      <c r="E29" s="79">
        <v>151715</v>
      </c>
      <c r="F29" s="79">
        <v>0</v>
      </c>
      <c r="G29" s="79">
        <v>117329</v>
      </c>
      <c r="H29" s="79">
        <v>0</v>
      </c>
      <c r="I29" s="64">
        <f t="shared" si="2"/>
        <v>269044</v>
      </c>
      <c r="J29" s="64">
        <f t="shared" si="3"/>
        <v>27375.254375254375</v>
      </c>
      <c r="K29" s="64">
        <f t="shared" si="4"/>
        <v>21407.065563335454</v>
      </c>
    </row>
    <row r="30" spans="1:11" ht="21.75" customHeight="1">
      <c r="A30" s="31">
        <v>24</v>
      </c>
      <c r="B30" s="18" t="s">
        <v>37</v>
      </c>
      <c r="C30" s="57">
        <v>5799</v>
      </c>
      <c r="D30" s="57">
        <v>7811</v>
      </c>
      <c r="E30" s="79">
        <v>98110</v>
      </c>
      <c r="F30" s="79">
        <v>14199</v>
      </c>
      <c r="G30" s="79">
        <v>58881</v>
      </c>
      <c r="H30" s="79">
        <v>14233</v>
      </c>
      <c r="I30" s="64">
        <f t="shared" si="2"/>
        <v>185423</v>
      </c>
      <c r="J30" s="64">
        <f t="shared" si="3"/>
        <v>31974.99568891188</v>
      </c>
      <c r="K30" s="64">
        <f t="shared" si="4"/>
        <v>23738.701830751503</v>
      </c>
    </row>
    <row r="31" spans="1:11" ht="21.75" customHeight="1">
      <c r="A31" s="31">
        <v>25</v>
      </c>
      <c r="B31" s="18" t="s">
        <v>38</v>
      </c>
      <c r="C31" s="57">
        <v>4228</v>
      </c>
      <c r="D31" s="57">
        <v>5452</v>
      </c>
      <c r="E31" s="79">
        <v>39756</v>
      </c>
      <c r="F31" s="79">
        <v>6076</v>
      </c>
      <c r="G31" s="79">
        <v>39192</v>
      </c>
      <c r="H31" s="79">
        <v>16540</v>
      </c>
      <c r="I31" s="64">
        <f t="shared" si="2"/>
        <v>101564</v>
      </c>
      <c r="J31" s="64">
        <f t="shared" si="3"/>
        <v>24021.759697256384</v>
      </c>
      <c r="K31" s="64">
        <f t="shared" si="4"/>
        <v>18628.760088041086</v>
      </c>
    </row>
    <row r="32" spans="1:11" ht="21.75" customHeight="1">
      <c r="A32" s="31">
        <v>26</v>
      </c>
      <c r="B32" s="18" t="s">
        <v>39</v>
      </c>
      <c r="C32" s="57">
        <v>3489</v>
      </c>
      <c r="D32" s="57">
        <v>4422</v>
      </c>
      <c r="E32" s="79">
        <v>50637</v>
      </c>
      <c r="F32" s="79">
        <v>0</v>
      </c>
      <c r="G32" s="79">
        <v>35505</v>
      </c>
      <c r="H32" s="79">
        <v>13650</v>
      </c>
      <c r="I32" s="64">
        <f t="shared" si="2"/>
        <v>99792</v>
      </c>
      <c r="J32" s="64">
        <f t="shared" si="3"/>
        <v>28601.89165950129</v>
      </c>
      <c r="K32" s="64">
        <f t="shared" si="4"/>
        <v>22567.16417910448</v>
      </c>
    </row>
    <row r="33" spans="1:11" ht="21.75" customHeight="1">
      <c r="A33" s="31">
        <v>27</v>
      </c>
      <c r="B33" s="28" t="s">
        <v>40</v>
      </c>
      <c r="C33" s="57">
        <v>4510</v>
      </c>
      <c r="D33" s="57">
        <v>5969</v>
      </c>
      <c r="E33" s="79">
        <v>97904</v>
      </c>
      <c r="F33" s="79">
        <v>10060</v>
      </c>
      <c r="G33" s="79">
        <v>41896</v>
      </c>
      <c r="H33" s="79">
        <v>14184</v>
      </c>
      <c r="I33" s="64">
        <f t="shared" si="2"/>
        <v>164044</v>
      </c>
      <c r="J33" s="64">
        <f t="shared" si="0"/>
        <v>36373.39246119734</v>
      </c>
      <c r="K33" s="64">
        <f t="shared" si="1"/>
        <v>27482.660412129335</v>
      </c>
    </row>
    <row r="34" spans="1:11" ht="21.75" customHeight="1">
      <c r="A34" s="31">
        <v>28</v>
      </c>
      <c r="B34" s="20" t="s">
        <v>41</v>
      </c>
      <c r="C34" s="57">
        <v>9080</v>
      </c>
      <c r="D34" s="57">
        <v>11716</v>
      </c>
      <c r="E34" s="79">
        <v>151368</v>
      </c>
      <c r="F34" s="79">
        <v>0</v>
      </c>
      <c r="G34" s="79">
        <v>125247</v>
      </c>
      <c r="H34" s="79">
        <v>0</v>
      </c>
      <c r="I34" s="64">
        <f t="shared" si="2"/>
        <v>276615</v>
      </c>
      <c r="J34" s="64">
        <f t="shared" si="0"/>
        <v>30464.20704845815</v>
      </c>
      <c r="K34" s="64">
        <f t="shared" si="1"/>
        <v>23610.0204848071</v>
      </c>
    </row>
    <row r="35" spans="1:11" ht="21.75" customHeight="1">
      <c r="A35" s="31">
        <v>29</v>
      </c>
      <c r="B35" s="20" t="s">
        <v>42</v>
      </c>
      <c r="C35" s="57">
        <v>4167</v>
      </c>
      <c r="D35" s="57">
        <v>5715</v>
      </c>
      <c r="E35" s="79">
        <v>75088</v>
      </c>
      <c r="F35" s="79">
        <v>1455</v>
      </c>
      <c r="G35" s="79">
        <v>72742</v>
      </c>
      <c r="H35" s="79">
        <v>0</v>
      </c>
      <c r="I35" s="64">
        <f t="shared" si="2"/>
        <v>149285</v>
      </c>
      <c r="J35" s="64">
        <f t="shared" si="0"/>
        <v>35825.53395728342</v>
      </c>
      <c r="K35" s="64">
        <f t="shared" si="1"/>
        <v>26121.609798775153</v>
      </c>
    </row>
    <row r="36" spans="1:11" ht="21.75" customHeight="1">
      <c r="A36" s="31">
        <v>30</v>
      </c>
      <c r="B36" s="20" t="s">
        <v>43</v>
      </c>
      <c r="C36" s="57">
        <v>6127</v>
      </c>
      <c r="D36" s="57">
        <v>8583</v>
      </c>
      <c r="E36" s="79">
        <v>140546</v>
      </c>
      <c r="F36" s="79">
        <v>0</v>
      </c>
      <c r="G36" s="79">
        <v>81734</v>
      </c>
      <c r="H36" s="79">
        <v>0</v>
      </c>
      <c r="I36" s="64">
        <f t="shared" si="2"/>
        <v>222280</v>
      </c>
      <c r="J36" s="64">
        <f t="shared" si="0"/>
        <v>36278.76611718623</v>
      </c>
      <c r="K36" s="64">
        <f t="shared" si="1"/>
        <v>25897.7047652336</v>
      </c>
    </row>
    <row r="37" spans="1:11" ht="21.75" customHeight="1">
      <c r="A37" s="31">
        <v>31</v>
      </c>
      <c r="B37" s="20" t="s">
        <v>44</v>
      </c>
      <c r="C37" s="57">
        <v>3526</v>
      </c>
      <c r="D37" s="57">
        <v>4439</v>
      </c>
      <c r="E37" s="79">
        <v>45139</v>
      </c>
      <c r="F37" s="79">
        <v>0</v>
      </c>
      <c r="G37" s="79">
        <v>28435</v>
      </c>
      <c r="H37" s="79">
        <v>16658</v>
      </c>
      <c r="I37" s="64">
        <f t="shared" si="2"/>
        <v>90232</v>
      </c>
      <c r="J37" s="64">
        <f t="shared" si="0"/>
        <v>25590.470788428815</v>
      </c>
      <c r="K37" s="64">
        <f t="shared" si="1"/>
        <v>20327.100698355487</v>
      </c>
    </row>
    <row r="38" spans="1:11" ht="21.75" customHeight="1">
      <c r="A38" s="32">
        <v>32</v>
      </c>
      <c r="B38" s="25" t="s">
        <v>45</v>
      </c>
      <c r="C38" s="59">
        <v>4546</v>
      </c>
      <c r="D38" s="59">
        <v>5927</v>
      </c>
      <c r="E38" s="80">
        <v>98902</v>
      </c>
      <c r="F38" s="80">
        <v>0</v>
      </c>
      <c r="G38" s="80">
        <v>66160</v>
      </c>
      <c r="H38" s="80">
        <v>0</v>
      </c>
      <c r="I38" s="70">
        <f t="shared" si="2"/>
        <v>165062</v>
      </c>
      <c r="J38" s="66">
        <f t="shared" si="0"/>
        <v>36309.282886053676</v>
      </c>
      <c r="K38" s="66">
        <f t="shared" si="1"/>
        <v>27849.164838872955</v>
      </c>
    </row>
    <row r="39" spans="1:11" s="21" customFormat="1" ht="21.75" customHeight="1">
      <c r="A39" s="39"/>
      <c r="B39" s="40" t="s">
        <v>47</v>
      </c>
      <c r="C39" s="67">
        <f aca="true" t="shared" si="5" ref="C39:H39">SUM(C7:C38)</f>
        <v>216104</v>
      </c>
      <c r="D39" s="67">
        <f t="shared" si="5"/>
        <v>273858</v>
      </c>
      <c r="E39" s="67">
        <f t="shared" si="5"/>
        <v>3396303</v>
      </c>
      <c r="F39" s="67">
        <f t="shared" si="5"/>
        <v>111504</v>
      </c>
      <c r="G39" s="67">
        <f t="shared" si="5"/>
        <v>2307359</v>
      </c>
      <c r="H39" s="67">
        <f t="shared" si="5"/>
        <v>448077</v>
      </c>
      <c r="I39" s="67">
        <f>SUM(E39:H39)</f>
        <v>6263243</v>
      </c>
      <c r="J39" s="67">
        <f t="shared" si="0"/>
        <v>28982.540813682303</v>
      </c>
      <c r="K39" s="67">
        <f t="shared" si="1"/>
        <v>22870.403639842545</v>
      </c>
    </row>
    <row r="40" spans="1:11" ht="21.75" customHeight="1">
      <c r="A40" s="33">
        <v>33</v>
      </c>
      <c r="B40" s="26" t="s">
        <v>21</v>
      </c>
      <c r="C40" s="60">
        <v>3208</v>
      </c>
      <c r="D40" s="60">
        <v>4200</v>
      </c>
      <c r="E40" s="81">
        <v>57690</v>
      </c>
      <c r="F40" s="82">
        <v>0</v>
      </c>
      <c r="G40" s="81">
        <v>52038</v>
      </c>
      <c r="H40" s="82">
        <v>0</v>
      </c>
      <c r="I40" s="64">
        <f t="shared" si="2"/>
        <v>109728</v>
      </c>
      <c r="J40" s="68">
        <f t="shared" si="0"/>
        <v>34204.48877805486</v>
      </c>
      <c r="K40" s="68">
        <f t="shared" si="1"/>
        <v>26125.714285714286</v>
      </c>
    </row>
    <row r="41" spans="1:11" ht="21.75" customHeight="1">
      <c r="A41" s="31">
        <v>34</v>
      </c>
      <c r="B41" s="20" t="s">
        <v>22</v>
      </c>
      <c r="C41" s="57">
        <v>1856</v>
      </c>
      <c r="D41" s="57">
        <v>2401</v>
      </c>
      <c r="E41" s="79">
        <v>21512</v>
      </c>
      <c r="F41" s="82">
        <v>0</v>
      </c>
      <c r="G41" s="79">
        <v>15959</v>
      </c>
      <c r="H41" s="82">
        <v>0</v>
      </c>
      <c r="I41" s="64">
        <f t="shared" si="2"/>
        <v>37471</v>
      </c>
      <c r="J41" s="64">
        <f t="shared" si="0"/>
        <v>20189.116379310344</v>
      </c>
      <c r="K41" s="64">
        <f t="shared" si="1"/>
        <v>15606.413994169096</v>
      </c>
    </row>
    <row r="42" spans="1:11" ht="21.75" customHeight="1">
      <c r="A42" s="31">
        <v>35</v>
      </c>
      <c r="B42" s="20" t="s">
        <v>46</v>
      </c>
      <c r="C42" s="57">
        <v>1943</v>
      </c>
      <c r="D42" s="57">
        <v>2513</v>
      </c>
      <c r="E42" s="79">
        <v>19881</v>
      </c>
      <c r="F42" s="82">
        <v>0</v>
      </c>
      <c r="G42" s="79">
        <v>22369</v>
      </c>
      <c r="H42" s="82">
        <v>0</v>
      </c>
      <c r="I42" s="64">
        <f t="shared" si="2"/>
        <v>42250</v>
      </c>
      <c r="J42" s="64">
        <f t="shared" si="0"/>
        <v>21744.724652599074</v>
      </c>
      <c r="K42" s="64">
        <f t="shared" si="1"/>
        <v>16812.57461201751</v>
      </c>
    </row>
    <row r="43" spans="1:11" ht="21.75" customHeight="1">
      <c r="A43" s="31">
        <v>36</v>
      </c>
      <c r="B43" s="20" t="s">
        <v>23</v>
      </c>
      <c r="C43" s="57">
        <v>2162</v>
      </c>
      <c r="D43" s="57">
        <v>2675</v>
      </c>
      <c r="E43" s="79">
        <v>31452</v>
      </c>
      <c r="F43" s="79">
        <v>0</v>
      </c>
      <c r="G43" s="79">
        <v>24155</v>
      </c>
      <c r="H43" s="79">
        <v>0</v>
      </c>
      <c r="I43" s="64">
        <f t="shared" si="2"/>
        <v>55607</v>
      </c>
      <c r="J43" s="64">
        <f t="shared" si="0"/>
        <v>25720.166512488435</v>
      </c>
      <c r="K43" s="64">
        <f t="shared" si="1"/>
        <v>20787.66355140187</v>
      </c>
    </row>
    <row r="44" spans="1:11" ht="21.75" customHeight="1">
      <c r="A44" s="31">
        <v>37</v>
      </c>
      <c r="B44" s="20" t="s">
        <v>24</v>
      </c>
      <c r="C44" s="57">
        <v>2067</v>
      </c>
      <c r="D44" s="57">
        <v>2649</v>
      </c>
      <c r="E44" s="79">
        <v>20530</v>
      </c>
      <c r="F44" s="79">
        <v>3698</v>
      </c>
      <c r="G44" s="79">
        <v>20280</v>
      </c>
      <c r="H44" s="79">
        <v>9273</v>
      </c>
      <c r="I44" s="64">
        <f t="shared" si="2"/>
        <v>53781</v>
      </c>
      <c r="J44" s="64">
        <f t="shared" si="0"/>
        <v>26018.867924528302</v>
      </c>
      <c r="K44" s="64">
        <f t="shared" si="1"/>
        <v>20302.37825594564</v>
      </c>
    </row>
    <row r="45" spans="1:11" ht="21.75" customHeight="1">
      <c r="A45" s="31">
        <v>38</v>
      </c>
      <c r="B45" s="20" t="s">
        <v>25</v>
      </c>
      <c r="C45" s="57">
        <v>1425</v>
      </c>
      <c r="D45" s="57">
        <v>1772</v>
      </c>
      <c r="E45" s="79">
        <v>12927</v>
      </c>
      <c r="F45" s="82">
        <v>0</v>
      </c>
      <c r="G45" s="79">
        <v>13766</v>
      </c>
      <c r="H45" s="82">
        <v>0</v>
      </c>
      <c r="I45" s="64">
        <f t="shared" si="2"/>
        <v>26693</v>
      </c>
      <c r="J45" s="64">
        <f t="shared" si="0"/>
        <v>18731.929824561405</v>
      </c>
      <c r="K45" s="64">
        <f t="shared" si="1"/>
        <v>15063.769751693002</v>
      </c>
    </row>
    <row r="46" spans="1:11" ht="21.75" customHeight="1">
      <c r="A46" s="31">
        <v>39</v>
      </c>
      <c r="B46" s="20" t="s">
        <v>26</v>
      </c>
      <c r="C46" s="57">
        <v>3654</v>
      </c>
      <c r="D46" s="57">
        <v>4527</v>
      </c>
      <c r="E46" s="79">
        <v>44968</v>
      </c>
      <c r="F46" s="82">
        <v>0</v>
      </c>
      <c r="G46" s="79">
        <v>35734</v>
      </c>
      <c r="H46" s="82">
        <v>0</v>
      </c>
      <c r="I46" s="64">
        <f t="shared" si="2"/>
        <v>80702</v>
      </c>
      <c r="J46" s="64">
        <f t="shared" si="0"/>
        <v>22085.93322386426</v>
      </c>
      <c r="K46" s="64">
        <f t="shared" si="1"/>
        <v>17826.816876518667</v>
      </c>
    </row>
    <row r="47" spans="1:11" ht="21.75" customHeight="1">
      <c r="A47" s="31">
        <v>40</v>
      </c>
      <c r="B47" s="20" t="s">
        <v>27</v>
      </c>
      <c r="C47" s="57">
        <v>958</v>
      </c>
      <c r="D47" s="57">
        <v>1252</v>
      </c>
      <c r="E47" s="79">
        <v>12330</v>
      </c>
      <c r="F47" s="79">
        <v>2054</v>
      </c>
      <c r="G47" s="79">
        <v>12655</v>
      </c>
      <c r="H47" s="79">
        <v>5122</v>
      </c>
      <c r="I47" s="64">
        <f t="shared" si="2"/>
        <v>32161</v>
      </c>
      <c r="J47" s="64">
        <f t="shared" si="0"/>
        <v>33570.98121085595</v>
      </c>
      <c r="K47" s="64">
        <f t="shared" si="1"/>
        <v>25687.69968051118</v>
      </c>
    </row>
    <row r="48" spans="1:11" ht="21.75" customHeight="1">
      <c r="A48" s="31">
        <v>41</v>
      </c>
      <c r="B48" s="20" t="s">
        <v>28</v>
      </c>
      <c r="C48" s="57">
        <v>2318</v>
      </c>
      <c r="D48" s="57">
        <v>3250</v>
      </c>
      <c r="E48" s="79">
        <v>50391</v>
      </c>
      <c r="F48" s="79">
        <v>8899</v>
      </c>
      <c r="G48" s="79">
        <v>18674</v>
      </c>
      <c r="H48" s="79">
        <v>8428</v>
      </c>
      <c r="I48" s="64">
        <f t="shared" si="2"/>
        <v>86392</v>
      </c>
      <c r="J48" s="64">
        <f t="shared" si="0"/>
        <v>37270.060396893874</v>
      </c>
      <c r="K48" s="64">
        <f t="shared" si="1"/>
        <v>26582.153846153848</v>
      </c>
    </row>
    <row r="49" spans="1:11" ht="21.75" customHeight="1">
      <c r="A49" s="31">
        <v>42</v>
      </c>
      <c r="B49" s="20" t="s">
        <v>29</v>
      </c>
      <c r="C49" s="57">
        <v>877</v>
      </c>
      <c r="D49" s="57">
        <v>1170</v>
      </c>
      <c r="E49" s="79">
        <v>12485</v>
      </c>
      <c r="F49" s="79">
        <v>2678</v>
      </c>
      <c r="G49" s="79">
        <v>6693</v>
      </c>
      <c r="H49" s="79">
        <v>4251</v>
      </c>
      <c r="I49" s="64">
        <f t="shared" si="2"/>
        <v>26107</v>
      </c>
      <c r="J49" s="64">
        <f t="shared" si="0"/>
        <v>29768.529076396808</v>
      </c>
      <c r="K49" s="64">
        <f t="shared" si="1"/>
        <v>22313.675213675215</v>
      </c>
    </row>
    <row r="50" spans="1:11" ht="21.75" customHeight="1">
      <c r="A50" s="31">
        <v>43</v>
      </c>
      <c r="B50" s="20" t="s">
        <v>30</v>
      </c>
      <c r="C50" s="57">
        <v>2556</v>
      </c>
      <c r="D50" s="57">
        <v>3507</v>
      </c>
      <c r="E50" s="79">
        <v>65981</v>
      </c>
      <c r="F50" s="79">
        <v>5812</v>
      </c>
      <c r="G50" s="79">
        <v>20463</v>
      </c>
      <c r="H50" s="79">
        <v>10393</v>
      </c>
      <c r="I50" s="64">
        <f t="shared" si="2"/>
        <v>102649</v>
      </c>
      <c r="J50" s="64">
        <f t="shared" si="0"/>
        <v>40160.01564945227</v>
      </c>
      <c r="K50" s="64">
        <f t="shared" si="1"/>
        <v>29269.74622184203</v>
      </c>
    </row>
    <row r="51" spans="1:11" ht="21.75" customHeight="1">
      <c r="A51" s="32">
        <v>44</v>
      </c>
      <c r="B51" s="25" t="s">
        <v>31</v>
      </c>
      <c r="C51" s="59">
        <v>1571</v>
      </c>
      <c r="D51" s="59">
        <v>1957</v>
      </c>
      <c r="E51" s="80">
        <v>16051</v>
      </c>
      <c r="F51" s="80">
        <v>0</v>
      </c>
      <c r="G51" s="80">
        <v>13790</v>
      </c>
      <c r="H51" s="80">
        <v>8462</v>
      </c>
      <c r="I51" s="64">
        <f t="shared" si="2"/>
        <v>38303</v>
      </c>
      <c r="J51" s="66">
        <f t="shared" si="0"/>
        <v>24381.285805219606</v>
      </c>
      <c r="K51" s="66">
        <f t="shared" si="1"/>
        <v>19572.30454777721</v>
      </c>
    </row>
    <row r="52" spans="1:11" s="21" customFormat="1" ht="21.75" customHeight="1">
      <c r="A52" s="39"/>
      <c r="B52" s="41" t="s">
        <v>1</v>
      </c>
      <c r="C52" s="67">
        <f aca="true" t="shared" si="6" ref="C52:H52">SUM(C40:C51)</f>
        <v>24595</v>
      </c>
      <c r="D52" s="67">
        <f t="shared" si="6"/>
        <v>31873</v>
      </c>
      <c r="E52" s="67">
        <f t="shared" si="6"/>
        <v>366198</v>
      </c>
      <c r="F52" s="67">
        <f t="shared" si="6"/>
        <v>23141</v>
      </c>
      <c r="G52" s="67">
        <f t="shared" si="6"/>
        <v>256576</v>
      </c>
      <c r="H52" s="67">
        <f t="shared" si="6"/>
        <v>45929</v>
      </c>
      <c r="I52" s="67">
        <f>SUM(E52:H52)</f>
        <v>691844</v>
      </c>
      <c r="J52" s="67">
        <f>SUM(I52*1000/C52)</f>
        <v>28129.45720674934</v>
      </c>
      <c r="K52" s="67">
        <f>SUM(I52*1000/D52)</f>
        <v>21706.271766071597</v>
      </c>
    </row>
    <row r="53" spans="1:11" s="21" customFormat="1" ht="21.75" customHeight="1">
      <c r="A53" s="42"/>
      <c r="B53" s="43" t="s">
        <v>61</v>
      </c>
      <c r="C53" s="69">
        <f aca="true" t="shared" si="7" ref="C53:H53">SUM(C52+C39)</f>
        <v>240699</v>
      </c>
      <c r="D53" s="69">
        <f t="shared" si="7"/>
        <v>305731</v>
      </c>
      <c r="E53" s="69">
        <f t="shared" si="7"/>
        <v>3762501</v>
      </c>
      <c r="F53" s="69">
        <f t="shared" si="7"/>
        <v>134645</v>
      </c>
      <c r="G53" s="69">
        <f t="shared" si="7"/>
        <v>2563935</v>
      </c>
      <c r="H53" s="69">
        <f t="shared" si="7"/>
        <v>494006</v>
      </c>
      <c r="I53" s="69">
        <f>SUM(E53:H53)</f>
        <v>6955087</v>
      </c>
      <c r="J53" s="69">
        <f>SUM(I53*1000/C53)</f>
        <v>28895.371397471532</v>
      </c>
      <c r="K53" s="69">
        <f>SUM(I53*1000/D53)</f>
        <v>22749.040823468997</v>
      </c>
    </row>
    <row r="54" ht="17.25" customHeight="1">
      <c r="A54" s="2"/>
    </row>
    <row r="55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N13" sqref="N13"/>
    </sheetView>
  </sheetViews>
  <sheetFormatPr defaultColWidth="9.00390625" defaultRowHeight="13.5"/>
  <cols>
    <col min="1" max="1" width="4.625" style="2" customWidth="1"/>
    <col min="2" max="2" width="11.625" style="3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3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29" t="s">
        <v>64</v>
      </c>
      <c r="B2" s="3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88" t="s">
        <v>48</v>
      </c>
      <c r="B3" s="96" t="s">
        <v>49</v>
      </c>
      <c r="C3" s="86" t="s">
        <v>50</v>
      </c>
      <c r="D3" s="91"/>
      <c r="E3" s="86" t="s">
        <v>51</v>
      </c>
      <c r="F3" s="87"/>
      <c r="G3" s="87"/>
      <c r="H3" s="87"/>
      <c r="I3" s="15"/>
      <c r="J3" s="83" t="s">
        <v>52</v>
      </c>
      <c r="K3" s="83" t="s">
        <v>53</v>
      </c>
    </row>
    <row r="4" spans="1:11" s="1" customFormat="1" ht="17.25" customHeight="1">
      <c r="A4" s="89"/>
      <c r="B4" s="97"/>
      <c r="C4" s="92" t="s">
        <v>66</v>
      </c>
      <c r="D4" s="95" t="s">
        <v>65</v>
      </c>
      <c r="E4" s="83" t="s">
        <v>56</v>
      </c>
      <c r="F4" s="83" t="s">
        <v>57</v>
      </c>
      <c r="G4" s="83" t="s">
        <v>58</v>
      </c>
      <c r="H4" s="83" t="s">
        <v>0</v>
      </c>
      <c r="I4" s="16" t="s">
        <v>59</v>
      </c>
      <c r="J4" s="84"/>
      <c r="K4" s="84"/>
    </row>
    <row r="5" spans="1:11" s="1" customFormat="1" ht="17.25" customHeight="1">
      <c r="A5" s="89"/>
      <c r="B5" s="97"/>
      <c r="C5" s="93"/>
      <c r="D5" s="95"/>
      <c r="E5" s="84"/>
      <c r="F5" s="84"/>
      <c r="G5" s="84"/>
      <c r="H5" s="84"/>
      <c r="I5" s="16" t="s">
        <v>60</v>
      </c>
      <c r="J5" s="84"/>
      <c r="K5" s="84"/>
    </row>
    <row r="6" spans="1:11" s="1" customFormat="1" ht="17.25" customHeight="1">
      <c r="A6" s="90"/>
      <c r="B6" s="98"/>
      <c r="C6" s="94"/>
      <c r="D6" s="95"/>
      <c r="E6" s="85"/>
      <c r="F6" s="85"/>
      <c r="G6" s="85"/>
      <c r="H6" s="85"/>
      <c r="I6" s="17"/>
      <c r="J6" s="85"/>
      <c r="K6" s="85"/>
    </row>
    <row r="7" spans="1:11" ht="21.75" customHeight="1">
      <c r="A7" s="44">
        <v>1</v>
      </c>
      <c r="B7" s="45" t="s">
        <v>3</v>
      </c>
      <c r="C7" s="71">
        <f>SUM('一般＆退職・基礎:一般＆退職・介護'!C7)</f>
        <v>105938</v>
      </c>
      <c r="D7" s="71">
        <f>SUM('一般＆退職・基礎:一般＆退職・介護'!D7)</f>
        <v>170969</v>
      </c>
      <c r="E7" s="71">
        <f>SUM('一般＆退職・基礎:一般＆退職・介護'!E7)</f>
        <v>4250802</v>
      </c>
      <c r="F7" s="71">
        <f>SUM('一般＆退職・基礎:一般＆退職・介護'!F7)</f>
        <v>0</v>
      </c>
      <c r="G7" s="71">
        <f>SUM('一般＆退職・基礎:一般＆退職・介護'!G7)</f>
        <v>1834638</v>
      </c>
      <c r="H7" s="71">
        <f>SUM('一般＆退職・基礎:一般＆退職・介護'!H7)</f>
        <v>1135251</v>
      </c>
      <c r="I7" s="71">
        <f>SUM('一般＆退職・基礎:一般＆退職・介護'!I7)</f>
        <v>7220691</v>
      </c>
      <c r="J7" s="71">
        <f>SUM(I7*1000/C7)</f>
        <v>68159.59334705205</v>
      </c>
      <c r="K7" s="71">
        <f>SUM(I7*1000/D7)</f>
        <v>42233.91959945955</v>
      </c>
    </row>
    <row r="8" spans="1:11" ht="21.75" customHeight="1">
      <c r="A8" s="46">
        <v>2</v>
      </c>
      <c r="B8" s="47" t="s">
        <v>4</v>
      </c>
      <c r="C8" s="72">
        <f>SUM('一般＆退職・基礎:一般＆退職・介護'!C8)</f>
        <v>63273</v>
      </c>
      <c r="D8" s="72">
        <f>SUM('一般＆退職・基礎:一般＆退職・介護'!D8)</f>
        <v>96710</v>
      </c>
      <c r="E8" s="72">
        <f>SUM('一般＆退職・基礎:一般＆退職・介護'!E8)</f>
        <v>2190193</v>
      </c>
      <c r="F8" s="72">
        <f>SUM('一般＆退職・基礎:一般＆退職・介護'!F8)</f>
        <v>0</v>
      </c>
      <c r="G8" s="72">
        <f>SUM('一般＆退職・基礎:一般＆退職・介護'!G8)</f>
        <v>843427</v>
      </c>
      <c r="H8" s="72">
        <f>SUM('一般＆退職・基礎:一般＆退職・介護'!H8)</f>
        <v>699306</v>
      </c>
      <c r="I8" s="72">
        <f>SUM('一般＆退職・基礎:一般＆退職・介護'!I8)</f>
        <v>3732926</v>
      </c>
      <c r="J8" s="72">
        <f aca="true" t="shared" si="0" ref="J8:J51">SUM(I8*1000/C8)</f>
        <v>58997.13938014635</v>
      </c>
      <c r="K8" s="72">
        <f aca="true" t="shared" si="1" ref="K8:K51">SUM(I8*1000/D8)</f>
        <v>38599.172784613795</v>
      </c>
    </row>
    <row r="9" spans="1:11" ht="21.75" customHeight="1">
      <c r="A9" s="46">
        <v>3</v>
      </c>
      <c r="B9" s="47" t="s">
        <v>5</v>
      </c>
      <c r="C9" s="72">
        <f>SUM('一般＆退職・基礎:一般＆退職・介護'!C9)</f>
        <v>59427</v>
      </c>
      <c r="D9" s="72">
        <f>SUM('一般＆退職・基礎:一般＆退職・介護'!D9)</f>
        <v>97231</v>
      </c>
      <c r="E9" s="72">
        <f>SUM('一般＆退職・基礎:一般＆退職・介護'!E9)</f>
        <v>2452139</v>
      </c>
      <c r="F9" s="72">
        <f>SUM('一般＆退職・基礎:一般＆退職・介護'!F9)</f>
        <v>0</v>
      </c>
      <c r="G9" s="72">
        <f>SUM('一般＆退職・基礎:一般＆退職・介護'!G9)</f>
        <v>986894</v>
      </c>
      <c r="H9" s="72">
        <f>SUM('一般＆退職・基礎:一般＆退職・介護'!H9)</f>
        <v>632653</v>
      </c>
      <c r="I9" s="72">
        <f>SUM('一般＆退職・基礎:一般＆退職・介護'!I9)</f>
        <v>4071686</v>
      </c>
      <c r="J9" s="72">
        <f t="shared" si="0"/>
        <v>68515.75883016137</v>
      </c>
      <c r="K9" s="72">
        <f t="shared" si="1"/>
        <v>41876.41801483066</v>
      </c>
    </row>
    <row r="10" spans="1:11" ht="21.75" customHeight="1">
      <c r="A10" s="46">
        <v>4</v>
      </c>
      <c r="B10" s="47" t="s">
        <v>6</v>
      </c>
      <c r="C10" s="72">
        <f>SUM('一般＆退職・基礎:一般＆退職・介護'!C10)</f>
        <v>61913</v>
      </c>
      <c r="D10" s="72">
        <f>SUM('一般＆退職・基礎:一般＆退職・介護'!D10)</f>
        <v>106075</v>
      </c>
      <c r="E10" s="72">
        <f>SUM('一般＆退職・基礎:一般＆退職・介護'!E10)</f>
        <v>2593520</v>
      </c>
      <c r="F10" s="72">
        <f>SUM('一般＆退職・基礎:一般＆退職・介護'!F10)</f>
        <v>0</v>
      </c>
      <c r="G10" s="72">
        <f>SUM('一般＆退職・基礎:一般＆退職・介護'!G10)</f>
        <v>870642</v>
      </c>
      <c r="H10" s="72">
        <f>SUM('一般＆退職・基礎:一般＆退職・介護'!H10)</f>
        <v>430653</v>
      </c>
      <c r="I10" s="72">
        <f>SUM('一般＆退職・基礎:一般＆退職・介護'!I10)</f>
        <v>3894815</v>
      </c>
      <c r="J10" s="72">
        <f t="shared" si="0"/>
        <v>62907.87072181933</v>
      </c>
      <c r="K10" s="72">
        <f t="shared" si="1"/>
        <v>36717.55833136931</v>
      </c>
    </row>
    <row r="11" spans="1:11" ht="21.75" customHeight="1">
      <c r="A11" s="46">
        <v>5</v>
      </c>
      <c r="B11" s="47" t="s">
        <v>7</v>
      </c>
      <c r="C11" s="72">
        <f>SUM('一般＆退職・基礎:一般＆退職・介護'!C11)</f>
        <v>31989</v>
      </c>
      <c r="D11" s="72">
        <f>SUM('一般＆退職・基礎:一般＆退職・介護'!D11)</f>
        <v>54266</v>
      </c>
      <c r="E11" s="72">
        <f>SUM('一般＆退職・基礎:一般＆退職・介護'!E11)</f>
        <v>1151497</v>
      </c>
      <c r="F11" s="72">
        <f>SUM('一般＆退職・基礎:一般＆退職・介護'!F11)</f>
        <v>206431</v>
      </c>
      <c r="G11" s="72">
        <f>SUM('一般＆退職・基礎:一般＆退職・介護'!G11)</f>
        <v>538123</v>
      </c>
      <c r="H11" s="72">
        <f>SUM('一般＆退職・基礎:一般＆退職・介護'!H11)</f>
        <v>258800</v>
      </c>
      <c r="I11" s="72">
        <f>SUM('一般＆退職・基礎:一般＆退職・介護'!I11)</f>
        <v>2154851</v>
      </c>
      <c r="J11" s="72">
        <f t="shared" si="0"/>
        <v>67362.24952327363</v>
      </c>
      <c r="K11" s="72">
        <f t="shared" si="1"/>
        <v>39709.04433715402</v>
      </c>
    </row>
    <row r="12" spans="1:11" ht="21.75" customHeight="1">
      <c r="A12" s="46">
        <v>6</v>
      </c>
      <c r="B12" s="47" t="s">
        <v>8</v>
      </c>
      <c r="C12" s="72">
        <f>SUM('一般＆退職・基礎:一般＆退職・介護'!C12)</f>
        <v>22745</v>
      </c>
      <c r="D12" s="72">
        <f>SUM('一般＆退職・基礎:一般＆退職・介護'!D12)</f>
        <v>40495</v>
      </c>
      <c r="E12" s="72">
        <f>SUM('一般＆退職・基礎:一般＆退職・介護'!E12)</f>
        <v>971888</v>
      </c>
      <c r="F12" s="72">
        <f>SUM('一般＆退職・基礎:一般＆退職・介護'!F12)</f>
        <v>162374</v>
      </c>
      <c r="G12" s="72">
        <f>SUM('一般＆退職・基礎:一般＆退職・介護'!G12)</f>
        <v>341525</v>
      </c>
      <c r="H12" s="72">
        <f>SUM('一般＆退職・基礎:一般＆退職・介護'!H12)</f>
        <v>185506</v>
      </c>
      <c r="I12" s="72">
        <f>SUM('一般＆退職・基礎:一般＆退職・介護'!I12)</f>
        <v>1661293</v>
      </c>
      <c r="J12" s="72">
        <f t="shared" si="0"/>
        <v>73039.92086172785</v>
      </c>
      <c r="K12" s="72">
        <f t="shared" si="1"/>
        <v>41024.645017903444</v>
      </c>
    </row>
    <row r="13" spans="1:11" ht="21.75" customHeight="1">
      <c r="A13" s="46">
        <v>7</v>
      </c>
      <c r="B13" s="47" t="s">
        <v>32</v>
      </c>
      <c r="C13" s="72">
        <f>SUM('一般＆退職・基礎:一般＆退職・介護'!C13)</f>
        <v>30557</v>
      </c>
      <c r="D13" s="72">
        <f>SUM('一般＆退職・基礎:一般＆退職・介護'!D13)</f>
        <v>50401</v>
      </c>
      <c r="E13" s="72">
        <f>SUM('一般＆退職・基礎:一般＆退職・介護'!E13)</f>
        <v>1120838</v>
      </c>
      <c r="F13" s="72">
        <f>SUM('一般＆退職・基礎:一般＆退職・介護'!F13)</f>
        <v>116952</v>
      </c>
      <c r="G13" s="72">
        <f>SUM('一般＆退職・基礎:一般＆退職・介護'!G13)</f>
        <v>502927</v>
      </c>
      <c r="H13" s="72">
        <f>SUM('一般＆退職・基礎:一般＆退職・介護'!H13)</f>
        <v>239345</v>
      </c>
      <c r="I13" s="72">
        <f>SUM('一般＆退職・基礎:一般＆退職・介護'!I13)</f>
        <v>1980062</v>
      </c>
      <c r="J13" s="72">
        <f t="shared" si="0"/>
        <v>64798.9658670681</v>
      </c>
      <c r="K13" s="72">
        <f t="shared" si="1"/>
        <v>39286.1649570445</v>
      </c>
    </row>
    <row r="14" spans="1:11" ht="21.75" customHeight="1">
      <c r="A14" s="46">
        <v>8</v>
      </c>
      <c r="B14" s="47" t="s">
        <v>9</v>
      </c>
      <c r="C14" s="72">
        <f>SUM('一般＆退職・基礎:一般＆退職・介護'!C14)</f>
        <v>19325</v>
      </c>
      <c r="D14" s="72">
        <f>SUM('一般＆退職・基礎:一般＆退職・介護'!D14)</f>
        <v>34864</v>
      </c>
      <c r="E14" s="72">
        <f>SUM('一般＆退職・基礎:一般＆退職・介護'!E14)</f>
        <v>834237</v>
      </c>
      <c r="F14" s="72">
        <f>SUM('一般＆退職・基礎:一般＆退職・介護'!F14)</f>
        <v>177315</v>
      </c>
      <c r="G14" s="72">
        <f>SUM('一般＆退職・基礎:一般＆退職・介護'!G14)</f>
        <v>292764</v>
      </c>
      <c r="H14" s="72">
        <f>SUM('一般＆退職・基礎:一般＆退職・介護'!H14)</f>
        <v>147281</v>
      </c>
      <c r="I14" s="72">
        <f>SUM('一般＆退職・基礎:一般＆退職・介護'!I14)</f>
        <v>1451597</v>
      </c>
      <c r="J14" s="72">
        <f t="shared" si="0"/>
        <v>75114.98059508408</v>
      </c>
      <c r="K14" s="72">
        <f t="shared" si="1"/>
        <v>41635.985543827446</v>
      </c>
    </row>
    <row r="15" spans="1:11" ht="21.75" customHeight="1">
      <c r="A15" s="46">
        <v>9</v>
      </c>
      <c r="B15" s="47" t="s">
        <v>33</v>
      </c>
      <c r="C15" s="72">
        <f>SUM('一般＆退職・基礎:一般＆退職・介護'!C15)</f>
        <v>26983</v>
      </c>
      <c r="D15" s="72">
        <f>SUM('一般＆退職・基礎:一般＆退職・介護'!D15)</f>
        <v>48312</v>
      </c>
      <c r="E15" s="72">
        <f>SUM('一般＆退職・基礎:一般＆退職・介護'!E15)</f>
        <v>1235364</v>
      </c>
      <c r="F15" s="72">
        <f>SUM('一般＆退職・基礎:一般＆退職・介護'!F15)</f>
        <v>0</v>
      </c>
      <c r="G15" s="72">
        <f>SUM('一般＆退職・基礎:一般＆退職・介護'!G15)</f>
        <v>479822</v>
      </c>
      <c r="H15" s="72">
        <f>SUM('一般＆退職・基礎:一般＆退職・介護'!H15)</f>
        <v>217320</v>
      </c>
      <c r="I15" s="72">
        <f>SUM('一般＆退職・基礎:一般＆退職・介護'!I15)</f>
        <v>1932506</v>
      </c>
      <c r="J15" s="72">
        <f t="shared" si="0"/>
        <v>71619.38998628766</v>
      </c>
      <c r="K15" s="72">
        <f t="shared" si="1"/>
        <v>40000.53816857096</v>
      </c>
    </row>
    <row r="16" spans="1:11" ht="21.75" customHeight="1">
      <c r="A16" s="46">
        <v>10</v>
      </c>
      <c r="B16" s="47" t="s">
        <v>10</v>
      </c>
      <c r="C16" s="72">
        <f>SUM('一般＆退職・基礎:一般＆退職・介護'!C16)</f>
        <v>21059</v>
      </c>
      <c r="D16" s="72">
        <f>SUM('一般＆退職・基礎:一般＆退職・介護'!D16)</f>
        <v>34416</v>
      </c>
      <c r="E16" s="72">
        <f>SUM('一般＆退職・基礎:一般＆退職・介護'!E16)</f>
        <v>666442</v>
      </c>
      <c r="F16" s="72">
        <f>SUM('一般＆退職・基礎:一般＆退職・介護'!F16)</f>
        <v>125991</v>
      </c>
      <c r="G16" s="72">
        <f>SUM('一般＆退職・基礎:一般＆退職・介護'!G16)</f>
        <v>215328</v>
      </c>
      <c r="H16" s="72">
        <f>SUM('一般＆退職・基礎:一般＆退職・介護'!H16)</f>
        <v>153139</v>
      </c>
      <c r="I16" s="72">
        <f>SUM('一般＆退職・基礎:一般＆退職・介護'!I16)</f>
        <v>1160900</v>
      </c>
      <c r="J16" s="72">
        <f t="shared" si="0"/>
        <v>55126.074362505344</v>
      </c>
      <c r="K16" s="72">
        <f t="shared" si="1"/>
        <v>33731.4039981404</v>
      </c>
    </row>
    <row r="17" spans="1:11" ht="21.75" customHeight="1">
      <c r="A17" s="46">
        <v>11</v>
      </c>
      <c r="B17" s="47" t="s">
        <v>11</v>
      </c>
      <c r="C17" s="72">
        <f>SUM('一般＆退職・基礎:一般＆退職・介護'!C17)</f>
        <v>11949</v>
      </c>
      <c r="D17" s="72">
        <f>SUM('一般＆退職・基礎:一般＆退職・介護'!D17)</f>
        <v>19043</v>
      </c>
      <c r="E17" s="72">
        <f>SUM('一般＆退職・基礎:一般＆退職・介護'!E17)</f>
        <v>334107</v>
      </c>
      <c r="F17" s="72">
        <f>SUM('一般＆退職・基礎:一般＆退職・介護'!F17)</f>
        <v>77038</v>
      </c>
      <c r="G17" s="72">
        <f>SUM('一般＆退職・基礎:一般＆退職・介護'!G17)</f>
        <v>174445</v>
      </c>
      <c r="H17" s="72">
        <f>SUM('一般＆退職・基礎:一般＆退職・介護'!H17)</f>
        <v>78477</v>
      </c>
      <c r="I17" s="72">
        <f>SUM('一般＆退職・基礎:一般＆退職・介護'!I17)</f>
        <v>664067</v>
      </c>
      <c r="J17" s="72">
        <f t="shared" si="0"/>
        <v>55575.11088794041</v>
      </c>
      <c r="K17" s="72">
        <f t="shared" si="1"/>
        <v>34871.973953683766</v>
      </c>
    </row>
    <row r="18" spans="1:11" ht="21.75" customHeight="1">
      <c r="A18" s="46">
        <v>12</v>
      </c>
      <c r="B18" s="47" t="s">
        <v>12</v>
      </c>
      <c r="C18" s="72">
        <f>SUM('一般＆退職・基礎:一般＆退職・介護'!C18)</f>
        <v>18300</v>
      </c>
      <c r="D18" s="72">
        <f>SUM('一般＆退職・基礎:一般＆退職・介護'!D18)</f>
        <v>28795</v>
      </c>
      <c r="E18" s="72">
        <f>SUM('一般＆退職・基礎:一般＆退職・介護'!E18)</f>
        <v>600965</v>
      </c>
      <c r="F18" s="72">
        <f>SUM('一般＆退職・基礎:一般＆退職・介護'!F18)</f>
        <v>117211</v>
      </c>
      <c r="G18" s="72">
        <f>SUM('一般＆退職・基礎:一般＆退職・介護'!G18)</f>
        <v>261989</v>
      </c>
      <c r="H18" s="72">
        <f>SUM('一般＆退職・基礎:一般＆退職・介護'!H18)</f>
        <v>124298</v>
      </c>
      <c r="I18" s="72">
        <f>SUM('一般＆退職・基礎:一般＆退職・介護'!I18)</f>
        <v>1104463</v>
      </c>
      <c r="J18" s="72">
        <f t="shared" si="0"/>
        <v>60353.16939890711</v>
      </c>
      <c r="K18" s="72">
        <f t="shared" si="1"/>
        <v>38356.06876193784</v>
      </c>
    </row>
    <row r="19" spans="1:11" ht="21.75" customHeight="1">
      <c r="A19" s="46">
        <v>13</v>
      </c>
      <c r="B19" s="47" t="s">
        <v>13</v>
      </c>
      <c r="C19" s="72">
        <f>SUM('一般＆退職・基礎:一般＆退職・介護'!C19)</f>
        <v>33279</v>
      </c>
      <c r="D19" s="72">
        <f>SUM('一般＆退職・基礎:一般＆退職・介護'!D19)</f>
        <v>55879</v>
      </c>
      <c r="E19" s="72">
        <f>SUM('一般＆退職・基礎:一般＆退職・介護'!E19)</f>
        <v>1359407</v>
      </c>
      <c r="F19" s="72">
        <f>SUM('一般＆退職・基礎:一般＆退職・介護'!F19)</f>
        <v>0</v>
      </c>
      <c r="G19" s="72">
        <f>SUM('一般＆退職・基礎:一般＆退職・介護'!G19)</f>
        <v>661750</v>
      </c>
      <c r="H19" s="72">
        <f>SUM('一般＆退職・基礎:一般＆退職・介護'!H19)</f>
        <v>284538</v>
      </c>
      <c r="I19" s="72">
        <f>SUM('一般＆退職・基礎:一般＆退職・介護'!I19)</f>
        <v>2305695</v>
      </c>
      <c r="J19" s="72">
        <f t="shared" si="0"/>
        <v>69283.7825655819</v>
      </c>
      <c r="K19" s="72">
        <f t="shared" si="1"/>
        <v>41262.281000017894</v>
      </c>
    </row>
    <row r="20" spans="1:11" ht="21.75" customHeight="1">
      <c r="A20" s="46">
        <v>14</v>
      </c>
      <c r="B20" s="47" t="s">
        <v>14</v>
      </c>
      <c r="C20" s="72">
        <f>SUM('一般＆退職・基礎:一般＆退職・介護'!C20)</f>
        <v>47683</v>
      </c>
      <c r="D20" s="72">
        <f>SUM('一般＆退職・基礎:一般＆退職・介護'!D20)</f>
        <v>75615</v>
      </c>
      <c r="E20" s="72">
        <f>SUM('一般＆退職・基礎:一般＆退職・介護'!E20)</f>
        <v>1787813</v>
      </c>
      <c r="F20" s="72">
        <f>SUM('一般＆退職・基礎:一般＆退職・介護'!F20)</f>
        <v>0</v>
      </c>
      <c r="G20" s="72">
        <f>SUM('一般＆退職・基礎:一般＆退職・介護'!G20)</f>
        <v>846237</v>
      </c>
      <c r="H20" s="72">
        <f>SUM('一般＆退職・基礎:一般＆退職・介護'!H20)</f>
        <v>385594</v>
      </c>
      <c r="I20" s="72">
        <f>SUM('一般＆退職・基礎:一般＆退職・介護'!I20)</f>
        <v>3019644</v>
      </c>
      <c r="J20" s="72">
        <f t="shared" si="0"/>
        <v>63327.47520080532</v>
      </c>
      <c r="K20" s="72">
        <f t="shared" si="1"/>
        <v>39934.45744891887</v>
      </c>
    </row>
    <row r="21" spans="1:11" ht="21.75" customHeight="1">
      <c r="A21" s="46">
        <v>15</v>
      </c>
      <c r="B21" s="47" t="s">
        <v>15</v>
      </c>
      <c r="C21" s="72">
        <f>SUM('一般＆退職・基礎:一般＆退職・介護'!C21)</f>
        <v>31883</v>
      </c>
      <c r="D21" s="72">
        <f>SUM('一般＆退職・基礎:一般＆退職・介護'!D21)</f>
        <v>52600</v>
      </c>
      <c r="E21" s="72">
        <f>SUM('一般＆退職・基礎:一般＆退職・介護'!E21)</f>
        <v>1536687</v>
      </c>
      <c r="F21" s="72">
        <f>SUM('一般＆退職・基礎:一般＆退職・介護'!F21)</f>
        <v>242100</v>
      </c>
      <c r="G21" s="72">
        <f>SUM('一般＆退職・基礎:一般＆退職・介護'!G21)</f>
        <v>584036</v>
      </c>
      <c r="H21" s="72">
        <f>SUM('一般＆退職・基礎:一般＆退職・介護'!H21)</f>
        <v>311581</v>
      </c>
      <c r="I21" s="72">
        <f>SUM('一般＆退職・基礎:一般＆退職・介護'!I21)</f>
        <v>2674404</v>
      </c>
      <c r="J21" s="72">
        <f t="shared" si="0"/>
        <v>83881.81789668475</v>
      </c>
      <c r="K21" s="72">
        <f t="shared" si="1"/>
        <v>50844.18250950571</v>
      </c>
    </row>
    <row r="22" spans="1:11" ht="21.75" customHeight="1">
      <c r="A22" s="46">
        <v>16</v>
      </c>
      <c r="B22" s="47" t="s">
        <v>16</v>
      </c>
      <c r="C22" s="72">
        <f>SUM('一般＆退職・基礎:一般＆退職・介護'!C22)</f>
        <v>73281</v>
      </c>
      <c r="D22" s="72">
        <f>SUM('一般＆退職・基礎:一般＆退職・介護'!D22)</f>
        <v>120444</v>
      </c>
      <c r="E22" s="72">
        <f>SUM('一般＆退職・基礎:一般＆退職・介護'!E22)</f>
        <v>3063699</v>
      </c>
      <c r="F22" s="72">
        <f>SUM('一般＆退職・基礎:一般＆退職・介護'!F22)</f>
        <v>0</v>
      </c>
      <c r="G22" s="72">
        <f>SUM('一般＆退職・基礎:一般＆退職・介護'!G22)</f>
        <v>1609342</v>
      </c>
      <c r="H22" s="72">
        <f>SUM('一般＆退職・基礎:一般＆退職・介護'!H22)</f>
        <v>656730</v>
      </c>
      <c r="I22" s="72">
        <f>SUM('一般＆退職・基礎:一般＆退職・介護'!I22)</f>
        <v>5329771</v>
      </c>
      <c r="J22" s="72">
        <f t="shared" si="0"/>
        <v>72730.59865449434</v>
      </c>
      <c r="K22" s="72">
        <f t="shared" si="1"/>
        <v>44251.029524094185</v>
      </c>
    </row>
    <row r="23" spans="1:11" ht="21.75" customHeight="1">
      <c r="A23" s="46">
        <v>17</v>
      </c>
      <c r="B23" s="47" t="s">
        <v>17</v>
      </c>
      <c r="C23" s="72">
        <f>SUM('一般＆退職・基礎:一般＆退職・介護'!C23)</f>
        <v>54213</v>
      </c>
      <c r="D23" s="72">
        <f>SUM('一般＆退職・基礎:一般＆退職・介護'!D23)</f>
        <v>88177</v>
      </c>
      <c r="E23" s="72">
        <f>SUM('一般＆退職・基礎:一般＆退職・介護'!E23)</f>
        <v>1923584</v>
      </c>
      <c r="F23" s="72">
        <f>SUM('一般＆退職・基礎:一般＆退職・介護'!F23)</f>
        <v>0</v>
      </c>
      <c r="G23" s="72">
        <f>SUM('一般＆退職・基礎:一般＆退職・介護'!G23)</f>
        <v>761757</v>
      </c>
      <c r="H23" s="72">
        <f>SUM('一般＆退職・基礎:一般＆退職・介護'!H23)</f>
        <v>393302</v>
      </c>
      <c r="I23" s="72">
        <f>SUM('一般＆退職・基礎:一般＆退職・介護'!I23)</f>
        <v>3078643</v>
      </c>
      <c r="J23" s="72">
        <f t="shared" si="0"/>
        <v>56787.91064873739</v>
      </c>
      <c r="K23" s="72">
        <f t="shared" si="1"/>
        <v>34914.35408326434</v>
      </c>
    </row>
    <row r="24" spans="1:11" ht="21.75" customHeight="1">
      <c r="A24" s="46">
        <v>18</v>
      </c>
      <c r="B24" s="47" t="s">
        <v>18</v>
      </c>
      <c r="C24" s="72">
        <f>SUM('一般＆退職・基礎:一般＆退職・介護'!C24)</f>
        <v>32024</v>
      </c>
      <c r="D24" s="72">
        <f>SUM('一般＆退職・基礎:一般＆退職・介護'!D24)</f>
        <v>54490</v>
      </c>
      <c r="E24" s="72">
        <f>SUM('一般＆退職・基礎:一般＆退職・介護'!E24)</f>
        <v>1177738</v>
      </c>
      <c r="F24" s="72">
        <f>SUM('一般＆退職・基礎:一般＆退職・介護'!F24)</f>
        <v>220519</v>
      </c>
      <c r="G24" s="72">
        <f>SUM('一般＆退職・基礎:一般＆退職・介護'!G24)</f>
        <v>454452</v>
      </c>
      <c r="H24" s="72">
        <f>SUM('一般＆退職・基礎:一般＆退職・介護'!H24)</f>
        <v>276105</v>
      </c>
      <c r="I24" s="72">
        <f>SUM('一般＆退職・基礎:一般＆退職・介護'!I24)</f>
        <v>2128814</v>
      </c>
      <c r="J24" s="72">
        <f t="shared" si="0"/>
        <v>66475.5808143892</v>
      </c>
      <c r="K24" s="72">
        <f t="shared" si="1"/>
        <v>39067.975775371626</v>
      </c>
    </row>
    <row r="25" spans="1:11" ht="21.75" customHeight="1">
      <c r="A25" s="46">
        <v>19</v>
      </c>
      <c r="B25" s="47" t="s">
        <v>19</v>
      </c>
      <c r="C25" s="72">
        <f>SUM('一般＆退職・基礎:一般＆退職・介護'!C25)</f>
        <v>13888</v>
      </c>
      <c r="D25" s="72">
        <f>SUM('一般＆退職・基礎:一般＆退職・介護'!D25)</f>
        <v>24169</v>
      </c>
      <c r="E25" s="72">
        <f>SUM('一般＆退職・基礎:一般＆退職・介護'!E25)</f>
        <v>500078</v>
      </c>
      <c r="F25" s="72">
        <f>SUM('一般＆退職・基礎:一般＆退職・介護'!F25)</f>
        <v>85027</v>
      </c>
      <c r="G25" s="72">
        <f>SUM('一般＆退職・基礎:一般＆退職・介護'!G25)</f>
        <v>189091</v>
      </c>
      <c r="H25" s="72">
        <f>SUM('一般＆退職・基礎:一般＆退職・介護'!H25)</f>
        <v>121255</v>
      </c>
      <c r="I25" s="72">
        <f>SUM('一般＆退職・基礎:一般＆退職・介護'!I25)</f>
        <v>895451</v>
      </c>
      <c r="J25" s="72">
        <f t="shared" si="0"/>
        <v>64476.59850230415</v>
      </c>
      <c r="K25" s="72">
        <f t="shared" si="1"/>
        <v>37049.56762795316</v>
      </c>
    </row>
    <row r="26" spans="1:11" ht="21.75" customHeight="1">
      <c r="A26" s="46">
        <v>20</v>
      </c>
      <c r="B26" s="47" t="s">
        <v>20</v>
      </c>
      <c r="C26" s="72">
        <f>SUM('一般＆退職・基礎:一般＆退職・介護'!C26)</f>
        <v>20615</v>
      </c>
      <c r="D26" s="72">
        <f>SUM('一般＆退職・基礎:一般＆退職・介護'!D26)</f>
        <v>34801</v>
      </c>
      <c r="E26" s="72">
        <f>SUM('一般＆退職・基礎:一般＆退職・介護'!E26)</f>
        <v>953984</v>
      </c>
      <c r="F26" s="72">
        <f>SUM('一般＆退職・基礎:一般＆退職・介護'!F26)</f>
        <v>0</v>
      </c>
      <c r="G26" s="72">
        <f>SUM('一般＆退職・基礎:一般＆退職・介護'!G26)</f>
        <v>351719</v>
      </c>
      <c r="H26" s="72">
        <f>SUM('一般＆退職・基礎:一般＆退職・介護'!H26)</f>
        <v>198040</v>
      </c>
      <c r="I26" s="72">
        <f>SUM('一般＆退職・基礎:一般＆退職・介護'!I26)</f>
        <v>1503743</v>
      </c>
      <c r="J26" s="72">
        <f t="shared" si="0"/>
        <v>72944.11836041717</v>
      </c>
      <c r="K26" s="72">
        <f t="shared" si="1"/>
        <v>43209.76408723887</v>
      </c>
    </row>
    <row r="27" spans="1:11" ht="21.75" customHeight="1">
      <c r="A27" s="46">
        <v>21</v>
      </c>
      <c r="B27" s="47" t="s">
        <v>34</v>
      </c>
      <c r="C27" s="72">
        <f>SUM('一般＆退職・基礎:一般＆退職・介護'!C27)</f>
        <v>19033</v>
      </c>
      <c r="D27" s="72">
        <f>SUM('一般＆退職・基礎:一般＆退職・介護'!D27)</f>
        <v>31882</v>
      </c>
      <c r="E27" s="72">
        <f>SUM('一般＆退職・基礎:一般＆退職・介護'!E27)</f>
        <v>603347</v>
      </c>
      <c r="F27" s="72">
        <f>SUM('一般＆退職・基礎:一般＆退職・介護'!F27)</f>
        <v>92011</v>
      </c>
      <c r="G27" s="72">
        <f>SUM('一般＆退職・基礎:一般＆退職・介護'!G27)</f>
        <v>214288</v>
      </c>
      <c r="H27" s="72">
        <f>SUM('一般＆退職・基礎:一般＆退職・介護'!H27)</f>
        <v>130499</v>
      </c>
      <c r="I27" s="72">
        <f>SUM('一般＆退職・基礎:一般＆退職・介護'!I27)</f>
        <v>1040145</v>
      </c>
      <c r="J27" s="72">
        <f aca="true" t="shared" si="2" ref="J27:J32">SUM(I27*1000/C27)</f>
        <v>54649.55603425629</v>
      </c>
      <c r="K27" s="72">
        <f aca="true" t="shared" si="3" ref="K27:K32">SUM(I27*1000/D27)</f>
        <v>32624.83533028041</v>
      </c>
    </row>
    <row r="28" spans="1:11" ht="21.75" customHeight="1">
      <c r="A28" s="46">
        <v>22</v>
      </c>
      <c r="B28" s="48" t="s">
        <v>35</v>
      </c>
      <c r="C28" s="72">
        <f>SUM('一般＆退職・基礎:一般＆退職・介護'!C28)</f>
        <v>21477</v>
      </c>
      <c r="D28" s="72">
        <f>SUM('一般＆退職・基礎:一般＆退職・介護'!D28)</f>
        <v>35808</v>
      </c>
      <c r="E28" s="72">
        <f>SUM('一般＆退職・基礎:一般＆退職・介護'!E28)</f>
        <v>749744</v>
      </c>
      <c r="F28" s="72">
        <f>SUM('一般＆退職・基礎:一般＆退職・介護'!F28)</f>
        <v>0</v>
      </c>
      <c r="G28" s="72">
        <f>SUM('一般＆退職・基礎:一般＆退職・介護'!G28)</f>
        <v>484702</v>
      </c>
      <c r="H28" s="72">
        <f>SUM('一般＆退職・基礎:一般＆退職・介護'!H28)</f>
        <v>136284</v>
      </c>
      <c r="I28" s="72">
        <f>SUM('一般＆退職・基礎:一般＆退職・介護'!I28)</f>
        <v>1370730</v>
      </c>
      <c r="J28" s="72">
        <f t="shared" si="2"/>
        <v>63823.15965917028</v>
      </c>
      <c r="K28" s="72">
        <f t="shared" si="3"/>
        <v>38279.993297587134</v>
      </c>
    </row>
    <row r="29" spans="1:11" ht="21.75" customHeight="1">
      <c r="A29" s="46">
        <v>23</v>
      </c>
      <c r="B29" s="48" t="s">
        <v>36</v>
      </c>
      <c r="C29" s="72">
        <f>SUM('一般＆退職・基礎:一般＆退職・介護'!C29)</f>
        <v>45736</v>
      </c>
      <c r="D29" s="72">
        <f>SUM('一般＆退職・基礎:一般＆退職・介護'!D29)</f>
        <v>79576</v>
      </c>
      <c r="E29" s="72">
        <f>SUM('一般＆退職・基礎:一般＆退職・介護'!E29)</f>
        <v>1976346</v>
      </c>
      <c r="F29" s="72">
        <f>SUM('一般＆退職・基礎:一般＆退職・介護'!F29)</f>
        <v>0</v>
      </c>
      <c r="G29" s="72">
        <f>SUM('一般＆退職・基礎:一般＆退職・介護'!G29)</f>
        <v>830446</v>
      </c>
      <c r="H29" s="72">
        <f>SUM('一般＆退職・基礎:一般＆退職・介護'!H29)</f>
        <v>366661</v>
      </c>
      <c r="I29" s="72">
        <f>SUM('一般＆退職・基礎:一般＆退職・介護'!I29)</f>
        <v>3173453</v>
      </c>
      <c r="J29" s="72">
        <f t="shared" si="2"/>
        <v>69386.32587021164</v>
      </c>
      <c r="K29" s="72">
        <f t="shared" si="3"/>
        <v>39879.52397707852</v>
      </c>
    </row>
    <row r="30" spans="1:11" ht="21.75" customHeight="1">
      <c r="A30" s="46">
        <v>24</v>
      </c>
      <c r="B30" s="48" t="s">
        <v>37</v>
      </c>
      <c r="C30" s="72">
        <f>SUM('一般＆退職・基礎:一般＆退職・介護'!C30)</f>
        <v>26099</v>
      </c>
      <c r="D30" s="72">
        <f>SUM('一般＆退職・基礎:一般＆退職・介護'!D30)</f>
        <v>48667</v>
      </c>
      <c r="E30" s="72">
        <f>SUM('一般＆退職・基礎:一般＆退職・介護'!E30)</f>
        <v>1235128</v>
      </c>
      <c r="F30" s="72">
        <f>SUM('一般＆退職・基礎:一般＆退職・介護'!F30)</f>
        <v>171190</v>
      </c>
      <c r="G30" s="72">
        <f>SUM('一般＆退職・基礎:一般＆退職・介護'!G30)</f>
        <v>591458</v>
      </c>
      <c r="H30" s="72">
        <f>SUM('一般＆退職・基礎:一般＆退職・介護'!H30)</f>
        <v>190560</v>
      </c>
      <c r="I30" s="72">
        <f>SUM('一般＆退職・基礎:一般＆退職・介護'!I30)</f>
        <v>2188336</v>
      </c>
      <c r="J30" s="72">
        <f t="shared" si="2"/>
        <v>83847.50373577532</v>
      </c>
      <c r="K30" s="72">
        <f t="shared" si="3"/>
        <v>44965.500236299755</v>
      </c>
    </row>
    <row r="31" spans="1:11" ht="21.75" customHeight="1">
      <c r="A31" s="46">
        <v>25</v>
      </c>
      <c r="B31" s="48" t="s">
        <v>38</v>
      </c>
      <c r="C31" s="72">
        <f>SUM('一般＆退職・基礎:一般＆退職・介護'!C31)</f>
        <v>19878</v>
      </c>
      <c r="D31" s="72">
        <f>SUM('一般＆退職・基礎:一般＆退職・介護'!D31)</f>
        <v>34418</v>
      </c>
      <c r="E31" s="72">
        <f>SUM('一般＆退職・基礎:一般＆退職・介護'!E31)</f>
        <v>654160</v>
      </c>
      <c r="F31" s="72">
        <f>SUM('一般＆退職・基礎:一般＆退職・介護'!F31)</f>
        <v>145502</v>
      </c>
      <c r="G31" s="72">
        <f>SUM('一般＆退職・基礎:一般＆退職・介護'!G31)</f>
        <v>263985</v>
      </c>
      <c r="H31" s="72">
        <f>SUM('一般＆退職・基礎:一般＆退職・介護'!H31)</f>
        <v>157298</v>
      </c>
      <c r="I31" s="72">
        <f>SUM('一般＆退職・基礎:一般＆退職・介護'!I31)</f>
        <v>1220945</v>
      </c>
      <c r="J31" s="72">
        <f t="shared" si="2"/>
        <v>61421.92373478217</v>
      </c>
      <c r="K31" s="72">
        <f t="shared" si="3"/>
        <v>35474.02521936196</v>
      </c>
    </row>
    <row r="32" spans="1:11" ht="21.75" customHeight="1">
      <c r="A32" s="46">
        <v>26</v>
      </c>
      <c r="B32" s="48" t="s">
        <v>39</v>
      </c>
      <c r="C32" s="72">
        <f>SUM('一般＆退職・基礎:一般＆退職・介護'!C32)</f>
        <v>17511</v>
      </c>
      <c r="D32" s="72">
        <f>SUM('一般＆退職・基礎:一般＆退職・介護'!D32)</f>
        <v>29756</v>
      </c>
      <c r="E32" s="72">
        <f>SUM('一般＆退職・基礎:一般＆退職・介護'!E32)</f>
        <v>633465</v>
      </c>
      <c r="F32" s="72">
        <f>SUM('一般＆退職・基礎:一般＆退職・介護'!F32)</f>
        <v>85233</v>
      </c>
      <c r="G32" s="72">
        <f>SUM('一般＆退職・基礎:一般＆退職・介護'!G32)</f>
        <v>334475</v>
      </c>
      <c r="H32" s="72">
        <f>SUM('一般＆退職・基礎:一般＆退職・介護'!H32)</f>
        <v>152373</v>
      </c>
      <c r="I32" s="72">
        <f>SUM('一般＆退職・基礎:一般＆退職・介護'!I32)</f>
        <v>1205546</v>
      </c>
      <c r="J32" s="72">
        <f t="shared" si="2"/>
        <v>68845.06881388841</v>
      </c>
      <c r="K32" s="72">
        <f t="shared" si="3"/>
        <v>40514.3836537169</v>
      </c>
    </row>
    <row r="33" spans="1:11" ht="21.75" customHeight="1">
      <c r="A33" s="46">
        <v>27</v>
      </c>
      <c r="B33" s="49" t="s">
        <v>40</v>
      </c>
      <c r="C33" s="72">
        <f>SUM('一般＆退職・基礎:一般＆退職・介護'!C33)</f>
        <v>19660</v>
      </c>
      <c r="D33" s="72">
        <f>SUM('一般＆退職・基礎:一般＆退職・介護'!D33)</f>
        <v>35665</v>
      </c>
      <c r="E33" s="72">
        <f>SUM('一般＆退職・基礎:一般＆退職・介護'!E33)</f>
        <v>789360</v>
      </c>
      <c r="F33" s="72">
        <f>SUM('一般＆退職・基礎:一般＆退職・介護'!F33)</f>
        <v>144200</v>
      </c>
      <c r="G33" s="72">
        <f>SUM('一般＆退職・基礎:一般＆退職・介護'!G33)</f>
        <v>286167</v>
      </c>
      <c r="H33" s="72">
        <f>SUM('一般＆退職・基礎:一般＆退職・介護'!H33)</f>
        <v>167108</v>
      </c>
      <c r="I33" s="72">
        <f>SUM('一般＆退職・基礎:一般＆退職・介護'!I33)</f>
        <v>1386835</v>
      </c>
      <c r="J33" s="72">
        <f t="shared" si="0"/>
        <v>70540.94608341811</v>
      </c>
      <c r="K33" s="72">
        <f t="shared" si="1"/>
        <v>38885.04135707276</v>
      </c>
    </row>
    <row r="34" spans="1:11" ht="21.75" customHeight="1">
      <c r="A34" s="46">
        <v>28</v>
      </c>
      <c r="B34" s="47" t="s">
        <v>41</v>
      </c>
      <c r="C34" s="72">
        <f>SUM('一般＆退職・基礎:一般＆退職・介護'!C34)</f>
        <v>42000</v>
      </c>
      <c r="D34" s="72">
        <f>SUM('一般＆退職・基礎:一般＆退職・介護'!D34)</f>
        <v>72848</v>
      </c>
      <c r="E34" s="72">
        <f>SUM('一般＆退職・基礎:一般＆退職・介護'!E34)</f>
        <v>1823577</v>
      </c>
      <c r="F34" s="72">
        <f>SUM('一般＆退職・基礎:一般＆退職・介護'!F34)</f>
        <v>0</v>
      </c>
      <c r="G34" s="72">
        <f>SUM('一般＆退職・基礎:一般＆退職・介護'!G34)</f>
        <v>770082</v>
      </c>
      <c r="H34" s="72">
        <f>SUM('一般＆退職・基礎:一般＆退職・介護'!H34)</f>
        <v>383401</v>
      </c>
      <c r="I34" s="72">
        <f>SUM('一般＆退職・基礎:一般＆退職・介護'!I34)</f>
        <v>2977060</v>
      </c>
      <c r="J34" s="72">
        <f t="shared" si="0"/>
        <v>70882.38095238095</v>
      </c>
      <c r="K34" s="72">
        <f t="shared" si="1"/>
        <v>40866.73621787832</v>
      </c>
    </row>
    <row r="35" spans="1:11" ht="21.75" customHeight="1">
      <c r="A35" s="46">
        <v>29</v>
      </c>
      <c r="B35" s="47" t="s">
        <v>42</v>
      </c>
      <c r="C35" s="72">
        <f>SUM('一般＆退職・基礎:一般＆退職・介護'!C35)</f>
        <v>18175</v>
      </c>
      <c r="D35" s="72">
        <f>SUM('一般＆退職・基礎:一般＆退職・介護'!D35)</f>
        <v>33899</v>
      </c>
      <c r="E35" s="72">
        <f>SUM('一般＆退職・基礎:一般＆退職・介護'!E35)</f>
        <v>711155</v>
      </c>
      <c r="F35" s="72">
        <f>SUM('一般＆退職・基礎:一般＆退職・介護'!F35)</f>
        <v>63123</v>
      </c>
      <c r="G35" s="72">
        <f>SUM('一般＆退職・基礎:一般＆退職・介護'!G35)</f>
        <v>335832</v>
      </c>
      <c r="H35" s="72">
        <f>SUM('一般＆退職・基礎:一般＆退職・介護'!H35)</f>
        <v>164901</v>
      </c>
      <c r="I35" s="72">
        <f>SUM('一般＆退職・基礎:一般＆退職・介護'!I35)</f>
        <v>1275011</v>
      </c>
      <c r="J35" s="72">
        <f t="shared" si="0"/>
        <v>70151.91196698762</v>
      </c>
      <c r="K35" s="72">
        <f t="shared" si="1"/>
        <v>37612.05345290421</v>
      </c>
    </row>
    <row r="36" spans="1:11" ht="21.75" customHeight="1">
      <c r="A36" s="46">
        <v>30</v>
      </c>
      <c r="B36" s="47" t="s">
        <v>43</v>
      </c>
      <c r="C36" s="72">
        <f>SUM('一般＆退職・基礎:一般＆退職・介護'!C36)</f>
        <v>29213</v>
      </c>
      <c r="D36" s="72">
        <f>SUM('一般＆退職・基礎:一般＆退職・介護'!D36)</f>
        <v>54395</v>
      </c>
      <c r="E36" s="72">
        <f>SUM('一般＆退職・基礎:一般＆退職・介護'!E36)</f>
        <v>1178808</v>
      </c>
      <c r="F36" s="72">
        <f>SUM('一般＆退職・基礎:一般＆退職・介護'!F36)</f>
        <v>0</v>
      </c>
      <c r="G36" s="72">
        <f>SUM('一般＆退職・基礎:一般＆退職・介護'!G36)</f>
        <v>606782</v>
      </c>
      <c r="H36" s="72">
        <f>SUM('一般＆退職・基礎:一般＆退職・介護'!H36)</f>
        <v>223973</v>
      </c>
      <c r="I36" s="72">
        <f>SUM('一般＆退職・基礎:一般＆退職・介護'!I36)</f>
        <v>2009563</v>
      </c>
      <c r="J36" s="72">
        <f t="shared" si="0"/>
        <v>68790.02498887482</v>
      </c>
      <c r="K36" s="72">
        <f t="shared" si="1"/>
        <v>36943.891901829214</v>
      </c>
    </row>
    <row r="37" spans="1:11" ht="21.75" customHeight="1">
      <c r="A37" s="46">
        <v>31</v>
      </c>
      <c r="B37" s="47" t="s">
        <v>44</v>
      </c>
      <c r="C37" s="72">
        <f>SUM('一般＆退職・基礎:一般＆退職・介護'!C37)</f>
        <v>18564</v>
      </c>
      <c r="D37" s="72">
        <f>SUM('一般＆退職・基礎:一般＆退職・介護'!D37)</f>
        <v>31283</v>
      </c>
      <c r="E37" s="72">
        <f>SUM('一般＆退職・基礎:一般＆退職・介護'!E37)</f>
        <v>813061</v>
      </c>
      <c r="F37" s="72">
        <f>SUM('一般＆退職・基礎:一般＆退職・介護'!F37)</f>
        <v>99904</v>
      </c>
      <c r="G37" s="72">
        <f>SUM('一般＆退職・基礎:一般＆退職・介護'!G37)</f>
        <v>274441</v>
      </c>
      <c r="H37" s="72">
        <f>SUM('一般＆退職・基礎:一般＆退職・介護'!H37)</f>
        <v>150509</v>
      </c>
      <c r="I37" s="72">
        <f>SUM('一般＆退職・基礎:一般＆退職・介護'!I37)</f>
        <v>1337915</v>
      </c>
      <c r="J37" s="72">
        <f t="shared" si="0"/>
        <v>72070.40508511096</v>
      </c>
      <c r="K37" s="72">
        <f t="shared" si="1"/>
        <v>42768.116868586774</v>
      </c>
    </row>
    <row r="38" spans="1:11" ht="21.75" customHeight="1">
      <c r="A38" s="50">
        <v>32</v>
      </c>
      <c r="B38" s="51" t="s">
        <v>45</v>
      </c>
      <c r="C38" s="73">
        <f>SUM('一般＆退職・基礎:一般＆退職・介護'!C38)</f>
        <v>22180</v>
      </c>
      <c r="D38" s="73">
        <f>SUM('一般＆退職・基礎:一般＆退職・介護'!D38)</f>
        <v>38663</v>
      </c>
      <c r="E38" s="73">
        <f>SUM('一般＆退職・基礎:一般＆退職・介護'!E38)</f>
        <v>841952</v>
      </c>
      <c r="F38" s="73">
        <f>SUM('一般＆退職・基礎:一般＆退職・介護'!F38)</f>
        <v>0</v>
      </c>
      <c r="G38" s="73">
        <f>SUM('一般＆退職・基礎:一般＆退職・介護'!G38)</f>
        <v>426797</v>
      </c>
      <c r="H38" s="73">
        <f>SUM('一般＆退職・基礎:一般＆退職・介護'!H38)</f>
        <v>171143</v>
      </c>
      <c r="I38" s="73">
        <f>SUM('一般＆退職・基礎:一般＆退職・介護'!I38)</f>
        <v>1439892</v>
      </c>
      <c r="J38" s="73">
        <f t="shared" si="0"/>
        <v>64918.48512173129</v>
      </c>
      <c r="K38" s="73">
        <f t="shared" si="1"/>
        <v>37242.11778703153</v>
      </c>
    </row>
    <row r="39" spans="1:11" s="34" customFormat="1" ht="21.75" customHeight="1">
      <c r="A39" s="39"/>
      <c r="B39" s="40" t="s">
        <v>47</v>
      </c>
      <c r="C39" s="74">
        <f>SUM('一般＆退職・基礎:一般＆退職・介護'!C39)</f>
        <v>1079850</v>
      </c>
      <c r="D39" s="74">
        <f>SUM('一般＆退職・基礎:一般＆退職・介護'!D39)</f>
        <v>1814612</v>
      </c>
      <c r="E39" s="74">
        <f>SUM('一般＆退職・基礎:一般＆退職・介護'!E39)</f>
        <v>42715085</v>
      </c>
      <c r="F39" s="74">
        <f>SUM('一般＆退職・基礎:一般＆退職・介護'!F39)</f>
        <v>2332121</v>
      </c>
      <c r="G39" s="74">
        <f>SUM('一般＆退職・基礎:一般＆退職・介護'!G39)</f>
        <v>18220363</v>
      </c>
      <c r="H39" s="74">
        <f>SUM('一般＆退職・基礎:一般＆退職・介護'!H39)</f>
        <v>9323884</v>
      </c>
      <c r="I39" s="74">
        <f>SUM('一般＆退職・基礎:一般＆退職・介護'!I39)</f>
        <v>72591453</v>
      </c>
      <c r="J39" s="74">
        <f t="shared" si="0"/>
        <v>67223.6449506876</v>
      </c>
      <c r="K39" s="74">
        <f t="shared" si="1"/>
        <v>40003.84269474687</v>
      </c>
    </row>
    <row r="40" spans="1:11" ht="21.75" customHeight="1">
      <c r="A40" s="52">
        <v>33</v>
      </c>
      <c r="B40" s="53" t="s">
        <v>21</v>
      </c>
      <c r="C40" s="75">
        <f>SUM('一般＆退職・基礎:一般＆退職・介護'!C40)</f>
        <v>15168</v>
      </c>
      <c r="D40" s="75">
        <f>SUM('一般＆退職・基礎:一般＆退職・介護'!D40)</f>
        <v>26906</v>
      </c>
      <c r="E40" s="75">
        <f>SUM('一般＆退職・基礎:一般＆退職・介護'!E40)</f>
        <v>568620</v>
      </c>
      <c r="F40" s="75">
        <f>SUM('一般＆退職・基礎:一般＆退職・介護'!F40)</f>
        <v>75082</v>
      </c>
      <c r="G40" s="75">
        <f>SUM('一般＆退職・基礎:一般＆退職・介護'!G40)</f>
        <v>293341</v>
      </c>
      <c r="H40" s="75">
        <f>SUM('一般＆退職・基礎:一般＆退職・介護'!H40)</f>
        <v>108155</v>
      </c>
      <c r="I40" s="75">
        <f>SUM('一般＆退職・基礎:一般＆退職・介護'!I40)</f>
        <v>1045198</v>
      </c>
      <c r="J40" s="75">
        <f t="shared" si="0"/>
        <v>68908.09599156117</v>
      </c>
      <c r="K40" s="75">
        <f t="shared" si="1"/>
        <v>38846.279640228946</v>
      </c>
    </row>
    <row r="41" spans="1:11" ht="21.75" customHeight="1">
      <c r="A41" s="46">
        <v>34</v>
      </c>
      <c r="B41" s="47" t="s">
        <v>22</v>
      </c>
      <c r="C41" s="72">
        <f>SUM('一般＆退職・基礎:一般＆退職・介護'!C41)</f>
        <v>8506</v>
      </c>
      <c r="D41" s="72">
        <f>SUM('一般＆退職・基礎:一般＆退職・介護'!D41)</f>
        <v>14691</v>
      </c>
      <c r="E41" s="72">
        <f>SUM('一般＆退職・基礎:一般＆退職・介護'!E41)</f>
        <v>268397</v>
      </c>
      <c r="F41" s="72">
        <f>SUM('一般＆退職・基礎:一般＆退職・介護'!F41)</f>
        <v>34866</v>
      </c>
      <c r="G41" s="72">
        <f>SUM('一般＆退職・基礎:一般＆退職・介護'!G41)</f>
        <v>132672</v>
      </c>
      <c r="H41" s="72">
        <f>SUM('一般＆退職・基礎:一般＆退職・介護'!H41)</f>
        <v>61485</v>
      </c>
      <c r="I41" s="72">
        <f>SUM('一般＆退職・基礎:一般＆退職・介護'!I41)</f>
        <v>497420</v>
      </c>
      <c r="J41" s="72">
        <f t="shared" si="0"/>
        <v>58478.72090289208</v>
      </c>
      <c r="K41" s="72">
        <f t="shared" si="1"/>
        <v>33858.82513103261</v>
      </c>
    </row>
    <row r="42" spans="1:11" ht="21.75" customHeight="1">
      <c r="A42" s="46">
        <v>35</v>
      </c>
      <c r="B42" s="47" t="s">
        <v>46</v>
      </c>
      <c r="C42" s="72">
        <f>SUM('一般＆退職・基礎:一般＆退職・介護'!C42)</f>
        <v>8993</v>
      </c>
      <c r="D42" s="72">
        <f>SUM('一般＆退職・基礎:一般＆退職・介護'!D42)</f>
        <v>15197</v>
      </c>
      <c r="E42" s="72">
        <f>SUM('一般＆退職・基礎:一般＆退職・介護'!E42)</f>
        <v>323185</v>
      </c>
      <c r="F42" s="72">
        <f>SUM('一般＆退職・基礎:一般＆退職・介護'!F42)</f>
        <v>48601</v>
      </c>
      <c r="G42" s="72">
        <f>SUM('一般＆退職・基礎:一般＆退職・介護'!G42)</f>
        <v>131870</v>
      </c>
      <c r="H42" s="72">
        <f>SUM('一般＆退職・基礎:一般＆退職・介護'!H42)</f>
        <v>58793</v>
      </c>
      <c r="I42" s="72">
        <f>SUM('一般＆退職・基礎:一般＆退職・介護'!I42)</f>
        <v>562449</v>
      </c>
      <c r="J42" s="72">
        <f t="shared" si="0"/>
        <v>62542.97787167797</v>
      </c>
      <c r="K42" s="72">
        <f t="shared" si="1"/>
        <v>37010.528393761924</v>
      </c>
    </row>
    <row r="43" spans="1:11" ht="21.75" customHeight="1">
      <c r="A43" s="46">
        <v>36</v>
      </c>
      <c r="B43" s="47" t="s">
        <v>23</v>
      </c>
      <c r="C43" s="72">
        <f>SUM('一般＆退職・基礎:一般＆退職・介護'!C43)</f>
        <v>11958</v>
      </c>
      <c r="D43" s="72">
        <f>SUM('一般＆退職・基礎:一般＆退職・介護'!D43)</f>
        <v>19429</v>
      </c>
      <c r="E43" s="72">
        <f>SUM('一般＆退職・基礎:一般＆退職・介護'!E43)</f>
        <v>441590</v>
      </c>
      <c r="F43" s="72">
        <f>SUM('一般＆退職・基礎:一般＆退職・介護'!F43)</f>
        <v>0</v>
      </c>
      <c r="G43" s="72">
        <f>SUM('一般＆退職・基礎:一般＆退職・介護'!G43)</f>
        <v>181728</v>
      </c>
      <c r="H43" s="72">
        <f>SUM('一般＆退職・基礎:一般＆退職・介護'!H43)</f>
        <v>89476</v>
      </c>
      <c r="I43" s="72">
        <f>SUM('一般＆退職・基礎:一般＆退職・介護'!I43)</f>
        <v>712794</v>
      </c>
      <c r="J43" s="72">
        <f t="shared" si="0"/>
        <v>59608.12844957351</v>
      </c>
      <c r="K43" s="72">
        <f t="shared" si="1"/>
        <v>36687.11719594421</v>
      </c>
    </row>
    <row r="44" spans="1:11" ht="21.75" customHeight="1">
      <c r="A44" s="46">
        <v>37</v>
      </c>
      <c r="B44" s="47" t="s">
        <v>24</v>
      </c>
      <c r="C44" s="72">
        <f>SUM('一般＆退職・基礎:一般＆退職・介護'!C44)</f>
        <v>9289</v>
      </c>
      <c r="D44" s="72">
        <f>SUM('一般＆退職・基礎:一般＆退職・介護'!D44)</f>
        <v>15195</v>
      </c>
      <c r="E44" s="72">
        <f>SUM('一般＆退職・基礎:一般＆退職・介護'!E44)</f>
        <v>285754</v>
      </c>
      <c r="F44" s="72">
        <f>SUM('一般＆退職・基礎:一般＆退職・介護'!F44)</f>
        <v>70200</v>
      </c>
      <c r="G44" s="72">
        <f>SUM('一般＆退職・基礎:一般＆退職・介護'!G44)</f>
        <v>113498</v>
      </c>
      <c r="H44" s="72">
        <f>SUM('一般＆退職・基礎:一般＆退職・介護'!H44)</f>
        <v>58715</v>
      </c>
      <c r="I44" s="72">
        <f>SUM('一般＆退職・基礎:一般＆退職・介護'!I44)</f>
        <v>528167</v>
      </c>
      <c r="J44" s="72">
        <f t="shared" si="0"/>
        <v>56859.40359565077</v>
      </c>
      <c r="K44" s="72">
        <f t="shared" si="1"/>
        <v>34759.26291543271</v>
      </c>
    </row>
    <row r="45" spans="1:11" ht="21.75" customHeight="1">
      <c r="A45" s="46">
        <v>38</v>
      </c>
      <c r="B45" s="47" t="s">
        <v>25</v>
      </c>
      <c r="C45" s="72">
        <f>SUM('一般＆退職・基礎:一般＆退職・介護'!C45)</f>
        <v>7159</v>
      </c>
      <c r="D45" s="72">
        <f>SUM('一般＆退職・基礎:一般＆退職・介護'!D45)</f>
        <v>11512</v>
      </c>
      <c r="E45" s="72">
        <f>SUM('一般＆退職・基礎:一般＆退職・介護'!E45)</f>
        <v>237287</v>
      </c>
      <c r="F45" s="72">
        <f>SUM('一般＆退職・基礎:一般＆退職・介護'!F45)</f>
        <v>45873</v>
      </c>
      <c r="G45" s="72">
        <f>SUM('一般＆退職・基礎:一般＆退職・介護'!G45)</f>
        <v>99638</v>
      </c>
      <c r="H45" s="72">
        <f>SUM('一般＆退職・基礎:一般＆退職・介護'!H45)</f>
        <v>57128</v>
      </c>
      <c r="I45" s="72">
        <f>SUM('一般＆退職・基礎:一般＆退職・介護'!I45)</f>
        <v>439926</v>
      </c>
      <c r="J45" s="72">
        <f t="shared" si="0"/>
        <v>61450.76127950831</v>
      </c>
      <c r="K45" s="72">
        <f t="shared" si="1"/>
        <v>38214.55872133426</v>
      </c>
    </row>
    <row r="46" spans="1:11" ht="21.75" customHeight="1">
      <c r="A46" s="46">
        <v>39</v>
      </c>
      <c r="B46" s="47" t="s">
        <v>26</v>
      </c>
      <c r="C46" s="72">
        <f>SUM('一般＆退職・基礎:一般＆退職・介護'!C46)</f>
        <v>18920</v>
      </c>
      <c r="D46" s="72">
        <f>SUM('一般＆退職・基礎:一般＆退職・介護'!D46)</f>
        <v>31673</v>
      </c>
      <c r="E46" s="72">
        <f>SUM('一般＆退職・基礎:一般＆退職・介護'!E46)</f>
        <v>651881</v>
      </c>
      <c r="F46" s="72">
        <f>SUM('一般＆退職・基礎:一般＆退職・介護'!F46)</f>
        <v>115659</v>
      </c>
      <c r="G46" s="72">
        <f>SUM('一般＆退職・基礎:一般＆退職・介護'!G46)</f>
        <v>301631</v>
      </c>
      <c r="H46" s="72">
        <f>SUM('一般＆退職・基礎:一般＆退職・介護'!H46)</f>
        <v>161292</v>
      </c>
      <c r="I46" s="72">
        <f>SUM('一般＆退職・基礎:一般＆退職・介護'!I46)</f>
        <v>1230463</v>
      </c>
      <c r="J46" s="72">
        <f t="shared" si="0"/>
        <v>65035.0422832981</v>
      </c>
      <c r="K46" s="72">
        <f t="shared" si="1"/>
        <v>38848.95652448458</v>
      </c>
    </row>
    <row r="47" spans="1:11" ht="21.75" customHeight="1">
      <c r="A47" s="46">
        <v>40</v>
      </c>
      <c r="B47" s="47" t="s">
        <v>27</v>
      </c>
      <c r="C47" s="72">
        <f>SUM('一般＆退職・基礎:一般＆退職・介護'!C47)</f>
        <v>4334</v>
      </c>
      <c r="D47" s="72">
        <f>SUM('一般＆退職・基礎:一般＆退職・介護'!D47)</f>
        <v>7558</v>
      </c>
      <c r="E47" s="72">
        <f>SUM('一般＆退職・基礎:一般＆退職・介護'!E47)</f>
        <v>174074</v>
      </c>
      <c r="F47" s="72">
        <f>SUM('一般＆退職・基礎:一般＆退職・介護'!F47)</f>
        <v>43205</v>
      </c>
      <c r="G47" s="72">
        <f>SUM('一般＆退職・基礎:一般＆退職・介護'!G47)</f>
        <v>85756</v>
      </c>
      <c r="H47" s="72">
        <f>SUM('一般＆退職・基礎:一般＆退職・介護'!H47)</f>
        <v>42467</v>
      </c>
      <c r="I47" s="72">
        <f>SUM('一般＆退職・基礎:一般＆退職・介護'!I47)</f>
        <v>345502</v>
      </c>
      <c r="J47" s="72">
        <f t="shared" si="0"/>
        <v>79718.96631287494</v>
      </c>
      <c r="K47" s="72">
        <f t="shared" si="1"/>
        <v>45713.416247684574</v>
      </c>
    </row>
    <row r="48" spans="1:11" ht="21.75" customHeight="1">
      <c r="A48" s="46">
        <v>41</v>
      </c>
      <c r="B48" s="47" t="s">
        <v>28</v>
      </c>
      <c r="C48" s="72">
        <f>SUM('一般＆退職・基礎:一般＆退職・介護'!C48)</f>
        <v>10940</v>
      </c>
      <c r="D48" s="72">
        <f>SUM('一般＆退職・基礎:一般＆退職・介護'!D48)</f>
        <v>21080</v>
      </c>
      <c r="E48" s="72">
        <f>SUM('一般＆退職・基礎:一般＆退職・介護'!E48)</f>
        <v>546242</v>
      </c>
      <c r="F48" s="72">
        <f>SUM('一般＆退職・基礎:一般＆退職・介護'!F48)</f>
        <v>99896</v>
      </c>
      <c r="G48" s="72">
        <f>SUM('一般＆退職・基礎:一般＆退職・介護'!G48)</f>
        <v>178385</v>
      </c>
      <c r="H48" s="72">
        <f>SUM('一般＆退職・基礎:一般＆退職・介護'!H48)</f>
        <v>82005</v>
      </c>
      <c r="I48" s="72">
        <f>SUM('一般＆退職・基礎:一般＆退職・介護'!I48)</f>
        <v>906528</v>
      </c>
      <c r="J48" s="72">
        <f t="shared" si="0"/>
        <v>82863.6197440585</v>
      </c>
      <c r="K48" s="72">
        <f t="shared" si="1"/>
        <v>43004.17457305503</v>
      </c>
    </row>
    <row r="49" spans="1:11" ht="21.75" customHeight="1">
      <c r="A49" s="46">
        <v>42</v>
      </c>
      <c r="B49" s="47" t="s">
        <v>29</v>
      </c>
      <c r="C49" s="72">
        <f>SUM('一般＆退職・基礎:一般＆退職・介護'!C49)</f>
        <v>3947</v>
      </c>
      <c r="D49" s="72">
        <f>SUM('一般＆退職・基礎:一般＆退職・介護'!D49)</f>
        <v>7226</v>
      </c>
      <c r="E49" s="72">
        <f>SUM('一般＆退職・基礎:一般＆退職・介護'!E49)</f>
        <v>187831</v>
      </c>
      <c r="F49" s="72">
        <f>SUM('一般＆退職・基礎:一般＆退職・介護'!F49)</f>
        <v>37707</v>
      </c>
      <c r="G49" s="72">
        <f>SUM('一般＆退職・基礎:一般＆退職・介護'!G49)</f>
        <v>66828</v>
      </c>
      <c r="H49" s="72">
        <f>SUM('一般＆退職・基礎:一般＆退職・介護'!H49)</f>
        <v>34178</v>
      </c>
      <c r="I49" s="72">
        <f>SUM('一般＆退職・基礎:一般＆退職・介護'!I49)</f>
        <v>326544</v>
      </c>
      <c r="J49" s="72">
        <f t="shared" si="0"/>
        <v>82732.20167215606</v>
      </c>
      <c r="K49" s="72">
        <f t="shared" si="1"/>
        <v>45190.14669249931</v>
      </c>
    </row>
    <row r="50" spans="1:11" ht="21.75" customHeight="1">
      <c r="A50" s="46">
        <v>43</v>
      </c>
      <c r="B50" s="47" t="s">
        <v>30</v>
      </c>
      <c r="C50" s="72">
        <f>SUM('一般＆退職・基礎:一般＆退職・介護'!C50)</f>
        <v>11430</v>
      </c>
      <c r="D50" s="72">
        <f>SUM('一般＆退職・基礎:一般＆退職・介護'!D50)</f>
        <v>21375</v>
      </c>
      <c r="E50" s="72">
        <f>SUM('一般＆退職・基礎:一般＆退職・介護'!E50)</f>
        <v>623070</v>
      </c>
      <c r="F50" s="72">
        <f>SUM('一般＆退職・基礎:一般＆退職・介護'!F50)</f>
        <v>105705</v>
      </c>
      <c r="G50" s="72">
        <f>SUM('一般＆退職・基礎:一般＆退職・介護'!G50)</f>
        <v>223808</v>
      </c>
      <c r="H50" s="72">
        <f>SUM('一般＆退職・基礎:一般＆退職・介護'!H50)</f>
        <v>103950</v>
      </c>
      <c r="I50" s="72">
        <f>SUM('一般＆退職・基礎:一般＆退職・介護'!I50)</f>
        <v>1056533</v>
      </c>
      <c r="J50" s="72">
        <f t="shared" si="0"/>
        <v>92435.08311461068</v>
      </c>
      <c r="K50" s="72">
        <f t="shared" si="1"/>
        <v>49428.444444444445</v>
      </c>
    </row>
    <row r="51" spans="1:11" ht="21.75" customHeight="1">
      <c r="A51" s="50">
        <v>44</v>
      </c>
      <c r="B51" s="51" t="s">
        <v>31</v>
      </c>
      <c r="C51" s="76">
        <f>SUM('一般＆退職・基礎:一般＆退職・介護'!C51)</f>
        <v>8661</v>
      </c>
      <c r="D51" s="76">
        <f>SUM('一般＆退職・基礎:一般＆退職・介護'!D51)</f>
        <v>14333</v>
      </c>
      <c r="E51" s="76">
        <f>SUM('一般＆退職・基礎:一般＆退職・介護'!E51)</f>
        <v>322452</v>
      </c>
      <c r="F51" s="76">
        <f>SUM('一般＆退職・基礎:一般＆退職・介護'!F51)</f>
        <v>0</v>
      </c>
      <c r="G51" s="76">
        <f>SUM('一般＆退職・基礎:一般＆退職・介護'!G51)</f>
        <v>141162</v>
      </c>
      <c r="H51" s="76">
        <f>SUM('一般＆退職・基礎:一般＆退職・介護'!H51)</f>
        <v>77534</v>
      </c>
      <c r="I51" s="76">
        <f>SUM('一般＆退職・基礎:一般＆退職・介護'!I51)</f>
        <v>541148</v>
      </c>
      <c r="J51" s="73">
        <f t="shared" si="0"/>
        <v>62481.00681214641</v>
      </c>
      <c r="K51" s="73">
        <f t="shared" si="1"/>
        <v>37755.38966022465</v>
      </c>
    </row>
    <row r="52" spans="1:11" s="34" customFormat="1" ht="21.75" customHeight="1">
      <c r="A52" s="39"/>
      <c r="B52" s="54" t="s">
        <v>1</v>
      </c>
      <c r="C52" s="74">
        <f>SUM('一般＆退職・基礎:一般＆退職・介護'!C52)</f>
        <v>119305</v>
      </c>
      <c r="D52" s="74">
        <f>SUM('一般＆退職・基礎:一般＆退職・介護'!D52)</f>
        <v>206175</v>
      </c>
      <c r="E52" s="74">
        <f>SUM('一般＆退職・基礎:一般＆退職・介護'!E52)</f>
        <v>4630383</v>
      </c>
      <c r="F52" s="74">
        <f>SUM('一般＆退職・基礎:一般＆退職・介護'!F52)</f>
        <v>676794</v>
      </c>
      <c r="G52" s="74">
        <f>SUM('一般＆退職・基礎:一般＆退職・介護'!G52)</f>
        <v>1950317</v>
      </c>
      <c r="H52" s="74">
        <f>SUM('一般＆退職・基礎:一般＆退職・介護'!H52)</f>
        <v>935178</v>
      </c>
      <c r="I52" s="74">
        <f>SUM('一般＆退職・基礎:一般＆退職・介護'!I52)</f>
        <v>8192672</v>
      </c>
      <c r="J52" s="74">
        <f>SUM(I52*1000/C52)</f>
        <v>68669.98030258581</v>
      </c>
      <c r="K52" s="74">
        <f>SUM(I52*1000/D52)</f>
        <v>39736.49569540439</v>
      </c>
    </row>
    <row r="53" spans="1:11" s="34" customFormat="1" ht="21.75" customHeight="1">
      <c r="A53" s="42"/>
      <c r="B53" s="55" t="s">
        <v>61</v>
      </c>
      <c r="C53" s="77">
        <f>SUM('一般＆退職・基礎:一般＆退職・介護'!C53)</f>
        <v>1199155</v>
      </c>
      <c r="D53" s="77">
        <f>SUM('一般＆退職・基礎:一般＆退職・介護'!D53)</f>
        <v>2020787</v>
      </c>
      <c r="E53" s="77">
        <f>SUM('一般＆退職・基礎:一般＆退職・介護'!E53)</f>
        <v>47345468</v>
      </c>
      <c r="F53" s="77">
        <f>SUM('一般＆退職・基礎:一般＆退職・介護'!F53)</f>
        <v>3008915</v>
      </c>
      <c r="G53" s="77">
        <f>SUM('一般＆退職・基礎:一般＆退職・介護'!G53)</f>
        <v>20170680</v>
      </c>
      <c r="H53" s="77">
        <f>SUM('一般＆退職・基礎:一般＆退職・介護'!H53)</f>
        <v>10259062</v>
      </c>
      <c r="I53" s="77">
        <f>SUM('一般＆退職・基礎:一般＆退職・介護'!I53)</f>
        <v>80784125</v>
      </c>
      <c r="J53" s="77">
        <f>SUM(I53*1000/C53)</f>
        <v>67367.54214425992</v>
      </c>
      <c r="K53" s="77">
        <f>SUM(I53*1000/D53)</f>
        <v>39976.56606064865</v>
      </c>
    </row>
    <row r="54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H23030051</cp:lastModifiedBy>
  <cp:lastPrinted>2015-09-08T00:32:08Z</cp:lastPrinted>
  <dcterms:created xsi:type="dcterms:W3CDTF">2003-03-10T00:04:38Z</dcterms:created>
  <dcterms:modified xsi:type="dcterms:W3CDTF">2015-09-08T00:33:04Z</dcterms:modified>
  <cp:category/>
  <cp:version/>
  <cp:contentType/>
  <cp:contentStatus/>
</cp:coreProperties>
</file>