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0" windowWidth="10275" windowHeight="8145" tabRatio="713" activeTab="3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 refMode="R1C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<sst xmlns="http://schemas.openxmlformats.org/spreadsheetml/2006/main" count="249" uniqueCount="68">
  <si>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</si>
  <si>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</si>
  <si>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</si>
  <si>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</si>
  <si>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</si>
  <si>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</si>
  <si>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</si>
  <si>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</si>
  <si>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</si>
  <si>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</si>
  <si>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</si>
  <si>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</si>
  <si>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</si>
  <si>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</si>
  <si>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</si>
  <si>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</si>
  <si>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</si>
  <si>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</si>
  <si>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</si>
  <si>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</si>
  <si>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</si>
  <si>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</si>
  <si>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</si>
  <si>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</si>
  <si>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</si>
  <si>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</si>
  <si>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</si>
  <si>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</si>
  <si>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</si>
  <si>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</si>
  <si>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</si>
  <si>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</si>
  <si>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</si>
  <si>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</si>
  <si>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</si>
  <si>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</si>
  <si>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</si>
  <si>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</si>
  <si>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</si>
  <si>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</si>
  <si>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</si>
  <si>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</si>
  <si>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</si>
  <si>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</si>
  <si>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</si>
  <si>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</si>
  <si>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</si>
  <si>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</si>
  <si>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</si>
  <si>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</si>
  <si>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</si>
  <si>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</si>
  <si>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</si>
  <si>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</si>
  <si>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</si>
  <si>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</si>
  <si>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</si>
  <si>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</si>
  <si>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</si>
  <si>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</si>
  <si>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</si>
  <si>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</si>
  <si>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</si>
  <si>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</si>
  <si>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</si>
  <si>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</si>
  <si>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</si>
  <si>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第６表　平成２７年度国民健康保険税（料）に関する調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</si>
</sst>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0" borderId="17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178" fontId="7" fillId="0" borderId="18" xfId="48" applyNumberFormat="1" applyFont="1" applyBorder="1" applyAlignment="1">
      <alignment vertical="center"/>
    </xf>
    <xf numFmtId="178" fontId="7" fillId="0" borderId="19" xfId="48" applyNumberFormat="1" applyFont="1" applyBorder="1" applyAlignment="1">
      <alignment vertical="center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8" fontId="7" fillId="33" borderId="19" xfId="0" applyNumberFormat="1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20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view="pageBreakPreview" zoomScale="70" zoomScaleSheetLayoutView="70" zoomScalePageLayoutView="0" workbookViewId="0" topLeftCell="A1">
      <pane xSplit="2" ySplit="6" topLeftCell="E3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N54" sqref="N54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3" t="s">
        <v>67</v>
      </c>
      <c r="B1" s="22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4" t="s">
        <v>2</v>
      </c>
      <c r="B2" s="23"/>
      <c r="C2" s="12"/>
      <c r="D2" s="12"/>
      <c r="E2" s="12"/>
      <c r="F2" s="12"/>
      <c r="G2" s="12"/>
      <c r="H2" s="12"/>
      <c r="I2" s="12"/>
      <c r="J2" s="12"/>
      <c r="K2" s="12"/>
    </row>
    <row r="3" spans="1:11" ht="17.25" customHeight="1">
      <c r="A3" s="83" t="s">
        <v>48</v>
      </c>
      <c r="B3" s="92" t="s">
        <v>49</v>
      </c>
      <c r="C3" s="86" t="s">
        <v>50</v>
      </c>
      <c r="D3" s="87"/>
      <c r="E3" s="86" t="s">
        <v>51</v>
      </c>
      <c r="F3" s="98"/>
      <c r="G3" s="98"/>
      <c r="H3" s="98"/>
      <c r="I3" s="15"/>
      <c r="J3" s="95" t="s">
        <v>52</v>
      </c>
      <c r="K3" s="95" t="s">
        <v>53</v>
      </c>
    </row>
    <row r="4" spans="1:11" ht="17.25" customHeight="1">
      <c r="A4" s="84"/>
      <c r="B4" s="93"/>
      <c r="C4" s="88" t="s">
        <v>54</v>
      </c>
      <c r="D4" s="91" t="s">
        <v>55</v>
      </c>
      <c r="E4" s="95" t="s">
        <v>56</v>
      </c>
      <c r="F4" s="95" t="s">
        <v>57</v>
      </c>
      <c r="G4" s="95" t="s">
        <v>58</v>
      </c>
      <c r="H4" s="95" t="s">
        <v>0</v>
      </c>
      <c r="I4" s="16" t="s">
        <v>59</v>
      </c>
      <c r="J4" s="96"/>
      <c r="K4" s="96"/>
    </row>
    <row r="5" spans="1:11" ht="17.25" customHeight="1">
      <c r="A5" s="84"/>
      <c r="B5" s="93"/>
      <c r="C5" s="89"/>
      <c r="D5" s="91"/>
      <c r="E5" s="96"/>
      <c r="F5" s="96"/>
      <c r="G5" s="96"/>
      <c r="H5" s="96"/>
      <c r="I5" s="16" t="s">
        <v>60</v>
      </c>
      <c r="J5" s="96"/>
      <c r="K5" s="96"/>
    </row>
    <row r="6" spans="1:11" ht="17.25" customHeight="1">
      <c r="A6" s="85"/>
      <c r="B6" s="94"/>
      <c r="C6" s="90"/>
      <c r="D6" s="91"/>
      <c r="E6" s="97"/>
      <c r="F6" s="97"/>
      <c r="G6" s="97"/>
      <c r="H6" s="97"/>
      <c r="I6" s="17"/>
      <c r="J6" s="97"/>
      <c r="K6" s="97"/>
    </row>
    <row r="7" spans="1:11" ht="21.75" customHeight="1">
      <c r="A7" s="30">
        <v>1</v>
      </c>
      <c r="B7" s="24" t="s">
        <v>3</v>
      </c>
      <c r="C7" s="56">
        <v>41435</v>
      </c>
      <c r="D7" s="56">
        <v>69276</v>
      </c>
      <c r="E7" s="78">
        <v>2736226</v>
      </c>
      <c r="F7" s="78">
        <v>0</v>
      </c>
      <c r="G7" s="78">
        <v>1181103</v>
      </c>
      <c r="H7" s="78">
        <v>743137</v>
      </c>
      <c r="I7" s="61">
        <f>SUM(E7:H7)</f>
        <v>4660466</v>
      </c>
      <c r="J7" s="62">
        <f>SUM(I7*1000/C7)</f>
        <v>112476.55363822855</v>
      </c>
      <c r="K7" s="62">
        <f>SUM(I7*1000/D7)</f>
        <v>67273.88994745656</v>
      </c>
    </row>
    <row r="8" spans="1:11" ht="21.75" customHeight="1">
      <c r="A8" s="31">
        <v>2</v>
      </c>
      <c r="B8" s="20" t="s">
        <v>4</v>
      </c>
      <c r="C8" s="57">
        <v>25047</v>
      </c>
      <c r="D8" s="57">
        <v>39464</v>
      </c>
      <c r="E8" s="79">
        <v>1426757</v>
      </c>
      <c r="F8" s="79">
        <v>0</v>
      </c>
      <c r="G8" s="79">
        <v>499681</v>
      </c>
      <c r="H8" s="79">
        <v>511821</v>
      </c>
      <c r="I8" s="63">
        <f aca="true" t="shared" si="0" ref="I8:I51">SUM(E8:H8)</f>
        <v>2438259</v>
      </c>
      <c r="J8" s="64">
        <f aca="true" t="shared" si="1" ref="J8:J51">SUM(I8*1000/C8)</f>
        <v>97347.34698766319</v>
      </c>
      <c r="K8" s="64">
        <f aca="true" t="shared" si="2" ref="K8:K51">SUM(I8*1000/D8)</f>
        <v>61784.385769308734</v>
      </c>
    </row>
    <row r="9" spans="1:11" ht="21.75" customHeight="1">
      <c r="A9" s="31">
        <v>3</v>
      </c>
      <c r="B9" s="20" t="s">
        <v>5</v>
      </c>
      <c r="C9" s="57">
        <v>23621</v>
      </c>
      <c r="D9" s="57">
        <v>40198</v>
      </c>
      <c r="E9" s="79">
        <v>1567626</v>
      </c>
      <c r="F9" s="79">
        <v>0</v>
      </c>
      <c r="G9" s="79">
        <v>625088</v>
      </c>
      <c r="H9" s="79">
        <v>414755</v>
      </c>
      <c r="I9" s="63">
        <f t="shared" si="0"/>
        <v>2607469</v>
      </c>
      <c r="J9" s="64">
        <f t="shared" si="1"/>
        <v>110387.74819016976</v>
      </c>
      <c r="K9" s="64">
        <f t="shared" si="2"/>
        <v>64865.6400815961</v>
      </c>
    </row>
    <row r="10" spans="1:11" ht="21.75" customHeight="1">
      <c r="A10" s="31">
        <v>4</v>
      </c>
      <c r="B10" s="20" t="s">
        <v>6</v>
      </c>
      <c r="C10" s="57">
        <v>24077</v>
      </c>
      <c r="D10" s="57">
        <v>43103</v>
      </c>
      <c r="E10" s="79">
        <v>1772906</v>
      </c>
      <c r="F10" s="79">
        <v>0</v>
      </c>
      <c r="G10" s="79">
        <v>540912</v>
      </c>
      <c r="H10" s="79">
        <v>325803</v>
      </c>
      <c r="I10" s="63">
        <f t="shared" si="0"/>
        <v>2639621</v>
      </c>
      <c r="J10" s="64">
        <f t="shared" si="1"/>
        <v>109632.47082277693</v>
      </c>
      <c r="K10" s="64">
        <f t="shared" si="2"/>
        <v>61239.84409437858</v>
      </c>
    </row>
    <row r="11" spans="1:11" ht="21.75" customHeight="1">
      <c r="A11" s="31">
        <v>5</v>
      </c>
      <c r="B11" s="20" t="s">
        <v>7</v>
      </c>
      <c r="C11" s="57">
        <v>12547</v>
      </c>
      <c r="D11" s="57">
        <v>22194</v>
      </c>
      <c r="E11" s="79">
        <v>803071</v>
      </c>
      <c r="F11" s="79">
        <v>131602</v>
      </c>
      <c r="G11" s="79">
        <v>350003</v>
      </c>
      <c r="H11" s="79">
        <v>174379</v>
      </c>
      <c r="I11" s="63">
        <f t="shared" si="0"/>
        <v>1459055</v>
      </c>
      <c r="J11" s="64">
        <f t="shared" si="1"/>
        <v>116287.16027735714</v>
      </c>
      <c r="K11" s="64">
        <f t="shared" si="2"/>
        <v>65740.9660268541</v>
      </c>
    </row>
    <row r="12" spans="1:11" ht="21.75" customHeight="1">
      <c r="A12" s="31">
        <v>6</v>
      </c>
      <c r="B12" s="20" t="s">
        <v>8</v>
      </c>
      <c r="C12" s="57">
        <v>8822</v>
      </c>
      <c r="D12" s="57">
        <v>16398</v>
      </c>
      <c r="E12" s="79">
        <v>642789</v>
      </c>
      <c r="F12" s="79">
        <v>129972</v>
      </c>
      <c r="G12" s="79">
        <v>214127</v>
      </c>
      <c r="H12" s="79">
        <v>118983</v>
      </c>
      <c r="I12" s="63">
        <f t="shared" si="0"/>
        <v>1105871</v>
      </c>
      <c r="J12" s="64">
        <f t="shared" si="1"/>
        <v>125353.77465427341</v>
      </c>
      <c r="K12" s="64">
        <f t="shared" si="2"/>
        <v>67439.38285156726</v>
      </c>
    </row>
    <row r="13" spans="1:11" ht="21.75" customHeight="1">
      <c r="A13" s="31">
        <v>7</v>
      </c>
      <c r="B13" s="20" t="s">
        <v>32</v>
      </c>
      <c r="C13" s="57">
        <v>12267</v>
      </c>
      <c r="D13" s="57">
        <v>21074</v>
      </c>
      <c r="E13" s="79">
        <v>741575</v>
      </c>
      <c r="F13" s="79">
        <v>88349</v>
      </c>
      <c r="G13" s="79">
        <v>321647</v>
      </c>
      <c r="H13" s="79">
        <v>174432</v>
      </c>
      <c r="I13" s="63">
        <f t="shared" si="0"/>
        <v>1326003</v>
      </c>
      <c r="J13" s="64">
        <f t="shared" si="1"/>
        <v>108095.13328442162</v>
      </c>
      <c r="K13" s="64">
        <f t="shared" si="2"/>
        <v>62921.27740343551</v>
      </c>
    </row>
    <row r="14" spans="1:11" ht="21.75" customHeight="1">
      <c r="A14" s="31">
        <v>8</v>
      </c>
      <c r="B14" s="20" t="s">
        <v>9</v>
      </c>
      <c r="C14" s="57">
        <v>7342</v>
      </c>
      <c r="D14" s="57">
        <v>13923</v>
      </c>
      <c r="E14" s="79">
        <v>587480</v>
      </c>
      <c r="F14" s="79">
        <v>124562</v>
      </c>
      <c r="G14" s="79">
        <v>198911</v>
      </c>
      <c r="H14" s="79">
        <v>103428</v>
      </c>
      <c r="I14" s="63">
        <f t="shared" si="0"/>
        <v>1014381</v>
      </c>
      <c r="J14" s="64">
        <f t="shared" si="1"/>
        <v>138161.4001634432</v>
      </c>
      <c r="K14" s="64">
        <f t="shared" si="2"/>
        <v>72856.49644473173</v>
      </c>
    </row>
    <row r="15" spans="1:11" ht="21.75" customHeight="1">
      <c r="A15" s="31">
        <v>9</v>
      </c>
      <c r="B15" s="20" t="s">
        <v>33</v>
      </c>
      <c r="C15" s="57">
        <v>10507</v>
      </c>
      <c r="D15" s="57">
        <v>19736</v>
      </c>
      <c r="E15" s="79">
        <v>796986</v>
      </c>
      <c r="F15" s="79">
        <v>0</v>
      </c>
      <c r="G15" s="79">
        <v>281694</v>
      </c>
      <c r="H15" s="79">
        <v>150434</v>
      </c>
      <c r="I15" s="63">
        <f t="shared" si="0"/>
        <v>1229114</v>
      </c>
      <c r="J15" s="64">
        <f t="shared" si="1"/>
        <v>116980.48919767774</v>
      </c>
      <c r="K15" s="64">
        <f t="shared" si="2"/>
        <v>62277.7665180381</v>
      </c>
    </row>
    <row r="16" spans="1:11" ht="21.75" customHeight="1">
      <c r="A16" s="31">
        <v>10</v>
      </c>
      <c r="B16" s="20" t="s">
        <v>10</v>
      </c>
      <c r="C16" s="57">
        <v>8290</v>
      </c>
      <c r="D16" s="57">
        <v>14074</v>
      </c>
      <c r="E16" s="79">
        <v>463289</v>
      </c>
      <c r="F16" s="79">
        <v>90704</v>
      </c>
      <c r="G16" s="79">
        <v>140205</v>
      </c>
      <c r="H16" s="79">
        <v>107719</v>
      </c>
      <c r="I16" s="63">
        <f t="shared" si="0"/>
        <v>801917</v>
      </c>
      <c r="J16" s="64">
        <f t="shared" si="1"/>
        <v>96733.05186972256</v>
      </c>
      <c r="K16" s="64">
        <f t="shared" si="2"/>
        <v>56978.61304533182</v>
      </c>
    </row>
    <row r="17" spans="1:11" ht="21.75" customHeight="1">
      <c r="A17" s="31">
        <v>11</v>
      </c>
      <c r="B17" s="20" t="s">
        <v>11</v>
      </c>
      <c r="C17" s="57">
        <v>4693</v>
      </c>
      <c r="D17" s="57">
        <v>7713</v>
      </c>
      <c r="E17" s="79">
        <v>231468</v>
      </c>
      <c r="F17" s="79">
        <v>54276</v>
      </c>
      <c r="G17" s="79">
        <v>120784</v>
      </c>
      <c r="H17" s="79">
        <v>56595</v>
      </c>
      <c r="I17" s="63">
        <f t="shared" si="0"/>
        <v>463123</v>
      </c>
      <c r="J17" s="64">
        <f t="shared" si="1"/>
        <v>98683.78435968464</v>
      </c>
      <c r="K17" s="64">
        <f t="shared" si="2"/>
        <v>60044.47037469208</v>
      </c>
    </row>
    <row r="18" spans="1:11" ht="21.75" customHeight="1">
      <c r="A18" s="31">
        <v>12</v>
      </c>
      <c r="B18" s="20" t="s">
        <v>12</v>
      </c>
      <c r="C18" s="57">
        <v>7102</v>
      </c>
      <c r="D18" s="57">
        <v>11661</v>
      </c>
      <c r="E18" s="79">
        <v>403083</v>
      </c>
      <c r="F18" s="79">
        <v>77706</v>
      </c>
      <c r="G18" s="79">
        <v>165349</v>
      </c>
      <c r="H18" s="79">
        <v>79695</v>
      </c>
      <c r="I18" s="63">
        <f t="shared" si="0"/>
        <v>725833</v>
      </c>
      <c r="J18" s="64">
        <f t="shared" si="1"/>
        <v>102201.21092649958</v>
      </c>
      <c r="K18" s="64">
        <f t="shared" si="2"/>
        <v>62244.49018094503</v>
      </c>
    </row>
    <row r="19" spans="1:11" ht="21.75" customHeight="1">
      <c r="A19" s="31">
        <v>13</v>
      </c>
      <c r="B19" s="20" t="s">
        <v>13</v>
      </c>
      <c r="C19" s="57">
        <v>12951</v>
      </c>
      <c r="D19" s="57">
        <v>22666</v>
      </c>
      <c r="E19" s="79">
        <v>867388</v>
      </c>
      <c r="F19" s="79">
        <v>0</v>
      </c>
      <c r="G19" s="79">
        <v>416980</v>
      </c>
      <c r="H19" s="79">
        <v>213754</v>
      </c>
      <c r="I19" s="63">
        <f t="shared" si="0"/>
        <v>1498122</v>
      </c>
      <c r="J19" s="64">
        <f t="shared" si="1"/>
        <v>115676.16400277971</v>
      </c>
      <c r="K19" s="64">
        <f t="shared" si="2"/>
        <v>66095.56163416572</v>
      </c>
    </row>
    <row r="20" spans="1:11" ht="21.75" customHeight="1">
      <c r="A20" s="31">
        <v>14</v>
      </c>
      <c r="B20" s="20" t="s">
        <v>14</v>
      </c>
      <c r="C20" s="57">
        <v>19319</v>
      </c>
      <c r="D20" s="57">
        <v>31476</v>
      </c>
      <c r="E20" s="79">
        <v>1355310</v>
      </c>
      <c r="F20" s="79">
        <v>0</v>
      </c>
      <c r="G20" s="79">
        <v>503937</v>
      </c>
      <c r="H20" s="79">
        <v>255215</v>
      </c>
      <c r="I20" s="63">
        <f t="shared" si="0"/>
        <v>2114462</v>
      </c>
      <c r="J20" s="64">
        <f t="shared" si="1"/>
        <v>109449.86800559035</v>
      </c>
      <c r="K20" s="64">
        <f t="shared" si="2"/>
        <v>67176.96022366248</v>
      </c>
    </row>
    <row r="21" spans="1:11" ht="21.75" customHeight="1">
      <c r="A21" s="31">
        <v>15</v>
      </c>
      <c r="B21" s="20" t="s">
        <v>15</v>
      </c>
      <c r="C21" s="57">
        <v>12895</v>
      </c>
      <c r="D21" s="57">
        <v>22238</v>
      </c>
      <c r="E21" s="79">
        <v>1075156</v>
      </c>
      <c r="F21" s="79">
        <v>155814</v>
      </c>
      <c r="G21" s="79">
        <v>348222</v>
      </c>
      <c r="H21" s="79">
        <v>238340</v>
      </c>
      <c r="I21" s="63">
        <f t="shared" si="0"/>
        <v>1817532</v>
      </c>
      <c r="J21" s="64">
        <f t="shared" si="1"/>
        <v>140948.58472276077</v>
      </c>
      <c r="K21" s="64">
        <f t="shared" si="2"/>
        <v>81730.91105315226</v>
      </c>
    </row>
    <row r="22" spans="1:11" ht="21.75" customHeight="1">
      <c r="A22" s="31">
        <v>16</v>
      </c>
      <c r="B22" s="20" t="s">
        <v>16</v>
      </c>
      <c r="C22" s="57">
        <v>29921</v>
      </c>
      <c r="D22" s="57">
        <v>50903</v>
      </c>
      <c r="E22" s="79">
        <v>2214683</v>
      </c>
      <c r="F22" s="79">
        <v>0</v>
      </c>
      <c r="G22" s="79">
        <v>1102157</v>
      </c>
      <c r="H22" s="79">
        <v>522351</v>
      </c>
      <c r="I22" s="63">
        <f t="shared" si="0"/>
        <v>3839191</v>
      </c>
      <c r="J22" s="64">
        <f t="shared" si="1"/>
        <v>128310.91875271549</v>
      </c>
      <c r="K22" s="64">
        <f t="shared" si="2"/>
        <v>75421.70402530303</v>
      </c>
    </row>
    <row r="23" spans="1:11" ht="21.75" customHeight="1">
      <c r="A23" s="31">
        <v>17</v>
      </c>
      <c r="B23" s="20" t="s">
        <v>17</v>
      </c>
      <c r="C23" s="57">
        <v>21426</v>
      </c>
      <c r="D23" s="57">
        <v>36196</v>
      </c>
      <c r="E23" s="79">
        <v>1443058</v>
      </c>
      <c r="F23" s="79">
        <v>0</v>
      </c>
      <c r="G23" s="79">
        <v>494196</v>
      </c>
      <c r="H23" s="79">
        <v>313627</v>
      </c>
      <c r="I23" s="63">
        <f t="shared" si="0"/>
        <v>2250881</v>
      </c>
      <c r="J23" s="64">
        <f t="shared" si="1"/>
        <v>105053.7197797069</v>
      </c>
      <c r="K23" s="64">
        <f t="shared" si="2"/>
        <v>62185.90451983645</v>
      </c>
    </row>
    <row r="24" spans="1:11" ht="21.75" customHeight="1">
      <c r="A24" s="31">
        <v>18</v>
      </c>
      <c r="B24" s="20" t="s">
        <v>18</v>
      </c>
      <c r="C24" s="57">
        <v>12503</v>
      </c>
      <c r="D24" s="57">
        <v>21772</v>
      </c>
      <c r="E24" s="79">
        <v>753397</v>
      </c>
      <c r="F24" s="79">
        <v>139388</v>
      </c>
      <c r="G24" s="79">
        <v>244511</v>
      </c>
      <c r="H24" s="79">
        <v>182127</v>
      </c>
      <c r="I24" s="63">
        <f t="shared" si="0"/>
        <v>1319423</v>
      </c>
      <c r="J24" s="64">
        <f t="shared" si="1"/>
        <v>105528.51315684235</v>
      </c>
      <c r="K24" s="64">
        <f t="shared" si="2"/>
        <v>60601.82803600955</v>
      </c>
    </row>
    <row r="25" spans="1:11" ht="21.75" customHeight="1">
      <c r="A25" s="31">
        <v>19</v>
      </c>
      <c r="B25" s="20" t="s">
        <v>19</v>
      </c>
      <c r="C25" s="57">
        <v>5278</v>
      </c>
      <c r="D25" s="57">
        <v>9720</v>
      </c>
      <c r="E25" s="79">
        <v>334439</v>
      </c>
      <c r="F25" s="79">
        <v>57672</v>
      </c>
      <c r="G25" s="79">
        <v>120626</v>
      </c>
      <c r="H25" s="79">
        <v>81948</v>
      </c>
      <c r="I25" s="63">
        <f t="shared" si="0"/>
        <v>594685</v>
      </c>
      <c r="J25" s="64">
        <f t="shared" si="1"/>
        <v>112672.41379310345</v>
      </c>
      <c r="K25" s="64">
        <f t="shared" si="2"/>
        <v>61181.58436213992</v>
      </c>
    </row>
    <row r="26" spans="1:11" ht="21.75" customHeight="1">
      <c r="A26" s="31">
        <v>20</v>
      </c>
      <c r="B26" s="20" t="s">
        <v>20</v>
      </c>
      <c r="C26" s="57">
        <v>8260</v>
      </c>
      <c r="D26" s="57">
        <v>14517</v>
      </c>
      <c r="E26" s="79">
        <v>711253</v>
      </c>
      <c r="F26" s="79">
        <v>0</v>
      </c>
      <c r="G26" s="79">
        <v>280393</v>
      </c>
      <c r="H26" s="79">
        <v>137130</v>
      </c>
      <c r="I26" s="63">
        <f t="shared" si="0"/>
        <v>1128776</v>
      </c>
      <c r="J26" s="64">
        <f t="shared" si="1"/>
        <v>136655.69007263923</v>
      </c>
      <c r="K26" s="64">
        <f t="shared" si="2"/>
        <v>77755.45911689743</v>
      </c>
    </row>
    <row r="27" spans="1:11" ht="21.75" customHeight="1">
      <c r="A27" s="31">
        <v>21</v>
      </c>
      <c r="B27" s="20" t="s">
        <v>34</v>
      </c>
      <c r="C27" s="57">
        <v>7330</v>
      </c>
      <c r="D27" s="57">
        <v>12818</v>
      </c>
      <c r="E27" s="79">
        <v>411787</v>
      </c>
      <c r="F27" s="79">
        <v>63066</v>
      </c>
      <c r="G27" s="79">
        <v>143662</v>
      </c>
      <c r="H27" s="79">
        <v>90227</v>
      </c>
      <c r="I27" s="63">
        <f t="shared" si="0"/>
        <v>708742</v>
      </c>
      <c r="J27" s="64">
        <f aca="true" t="shared" si="3" ref="J27:J32">SUM(I27*1000/C27)</f>
        <v>96690.58663028649</v>
      </c>
      <c r="K27" s="64">
        <f aca="true" t="shared" si="4" ref="K27:K32">SUM(I27*1000/D27)</f>
        <v>55292.71337182088</v>
      </c>
    </row>
    <row r="28" spans="1:11" ht="21.75" customHeight="1">
      <c r="A28" s="31">
        <v>22</v>
      </c>
      <c r="B28" s="18" t="s">
        <v>35</v>
      </c>
      <c r="C28" s="57">
        <v>8490</v>
      </c>
      <c r="D28" s="57">
        <v>14627</v>
      </c>
      <c r="E28" s="79">
        <v>517494</v>
      </c>
      <c r="F28" s="79">
        <v>0</v>
      </c>
      <c r="G28" s="79">
        <v>294526</v>
      </c>
      <c r="H28" s="79">
        <v>134682</v>
      </c>
      <c r="I28" s="63">
        <f t="shared" si="0"/>
        <v>946702</v>
      </c>
      <c r="J28" s="64">
        <f t="shared" si="3"/>
        <v>111507.89163722027</v>
      </c>
      <c r="K28" s="64">
        <f t="shared" si="4"/>
        <v>64722.9096875641</v>
      </c>
    </row>
    <row r="29" spans="1:11" ht="21.75" customHeight="1">
      <c r="A29" s="31">
        <v>23</v>
      </c>
      <c r="B29" s="18" t="s">
        <v>36</v>
      </c>
      <c r="C29" s="57">
        <v>17625</v>
      </c>
      <c r="D29" s="57">
        <v>32195</v>
      </c>
      <c r="E29" s="79">
        <v>1400709</v>
      </c>
      <c r="F29" s="79">
        <v>0</v>
      </c>
      <c r="G29" s="79">
        <v>521400</v>
      </c>
      <c r="H29" s="79">
        <v>277281</v>
      </c>
      <c r="I29" s="63">
        <f t="shared" si="0"/>
        <v>2199390</v>
      </c>
      <c r="J29" s="64">
        <f t="shared" si="3"/>
        <v>124788.08510638298</v>
      </c>
      <c r="K29" s="64">
        <f t="shared" si="4"/>
        <v>68314.64513123156</v>
      </c>
    </row>
    <row r="30" spans="1:11" ht="21.75" customHeight="1">
      <c r="A30" s="31">
        <v>24</v>
      </c>
      <c r="B30" s="18" t="s">
        <v>37</v>
      </c>
      <c r="C30" s="57">
        <v>9998</v>
      </c>
      <c r="D30" s="57">
        <v>19622</v>
      </c>
      <c r="E30" s="79">
        <v>764783</v>
      </c>
      <c r="F30" s="79">
        <v>114815</v>
      </c>
      <c r="G30" s="79">
        <v>391797</v>
      </c>
      <c r="H30" s="79">
        <v>132917</v>
      </c>
      <c r="I30" s="63">
        <f t="shared" si="0"/>
        <v>1404312</v>
      </c>
      <c r="J30" s="64">
        <f t="shared" si="3"/>
        <v>140459.29185837167</v>
      </c>
      <c r="K30" s="64">
        <f t="shared" si="4"/>
        <v>71568.23973091428</v>
      </c>
    </row>
    <row r="31" spans="1:11" ht="21.75" customHeight="1">
      <c r="A31" s="31">
        <v>25</v>
      </c>
      <c r="B31" s="18" t="s">
        <v>38</v>
      </c>
      <c r="C31" s="58">
        <v>7609</v>
      </c>
      <c r="D31" s="57">
        <v>13773</v>
      </c>
      <c r="E31" s="79">
        <v>442434</v>
      </c>
      <c r="F31" s="79">
        <v>98931</v>
      </c>
      <c r="G31" s="79">
        <v>162042</v>
      </c>
      <c r="H31" s="79">
        <v>104185</v>
      </c>
      <c r="I31" s="63">
        <f t="shared" si="0"/>
        <v>807592</v>
      </c>
      <c r="J31" s="64">
        <f t="shared" si="3"/>
        <v>106136.41740044684</v>
      </c>
      <c r="K31" s="64">
        <f t="shared" si="4"/>
        <v>58635.881797720176</v>
      </c>
    </row>
    <row r="32" spans="1:11" ht="21.75" customHeight="1">
      <c r="A32" s="31">
        <v>26</v>
      </c>
      <c r="B32" s="18" t="s">
        <v>39</v>
      </c>
      <c r="C32" s="58">
        <v>6910</v>
      </c>
      <c r="D32" s="57">
        <v>12325</v>
      </c>
      <c r="E32" s="79">
        <v>432997</v>
      </c>
      <c r="F32" s="79">
        <v>63479</v>
      </c>
      <c r="G32" s="79">
        <v>209800</v>
      </c>
      <c r="H32" s="79">
        <v>100338</v>
      </c>
      <c r="I32" s="63">
        <f t="shared" si="0"/>
        <v>806614</v>
      </c>
      <c r="J32" s="64">
        <f t="shared" si="3"/>
        <v>116731.40376266281</v>
      </c>
      <c r="K32" s="64">
        <f t="shared" si="4"/>
        <v>65445.35496957404</v>
      </c>
    </row>
    <row r="33" spans="1:11" ht="21.75" customHeight="1">
      <c r="A33" s="31">
        <v>27</v>
      </c>
      <c r="B33" s="19" t="s">
        <v>40</v>
      </c>
      <c r="C33" s="58">
        <v>7424</v>
      </c>
      <c r="D33" s="57">
        <v>14197</v>
      </c>
      <c r="E33" s="79">
        <v>520556</v>
      </c>
      <c r="F33" s="79">
        <v>94576</v>
      </c>
      <c r="G33" s="79">
        <v>174730</v>
      </c>
      <c r="H33" s="79">
        <v>110905</v>
      </c>
      <c r="I33" s="63">
        <f t="shared" si="0"/>
        <v>900767</v>
      </c>
      <c r="J33" s="64">
        <f t="shared" si="1"/>
        <v>121331.76185344828</v>
      </c>
      <c r="K33" s="64">
        <f t="shared" si="2"/>
        <v>63447.70021835599</v>
      </c>
    </row>
    <row r="34" spans="1:11" ht="21.75" customHeight="1">
      <c r="A34" s="31">
        <v>28</v>
      </c>
      <c r="B34" s="18" t="s">
        <v>41</v>
      </c>
      <c r="C34" s="58">
        <v>16060</v>
      </c>
      <c r="D34" s="57">
        <v>29081</v>
      </c>
      <c r="E34" s="79">
        <v>1177009</v>
      </c>
      <c r="F34" s="79">
        <v>0</v>
      </c>
      <c r="G34" s="79">
        <v>473148</v>
      </c>
      <c r="H34" s="79">
        <v>276502</v>
      </c>
      <c r="I34" s="63">
        <f t="shared" si="0"/>
        <v>1926659</v>
      </c>
      <c r="J34" s="64">
        <f t="shared" si="1"/>
        <v>119966.31382316313</v>
      </c>
      <c r="K34" s="64">
        <f t="shared" si="2"/>
        <v>66251.47003197964</v>
      </c>
    </row>
    <row r="35" spans="1:11" ht="21.75" customHeight="1">
      <c r="A35" s="31">
        <v>29</v>
      </c>
      <c r="B35" s="18" t="s">
        <v>42</v>
      </c>
      <c r="C35" s="58">
        <v>6882</v>
      </c>
      <c r="D35" s="57">
        <v>13451</v>
      </c>
      <c r="E35" s="79">
        <v>501133</v>
      </c>
      <c r="F35" s="79">
        <v>46298</v>
      </c>
      <c r="G35" s="79">
        <v>238925</v>
      </c>
      <c r="H35" s="79">
        <v>126170</v>
      </c>
      <c r="I35" s="63">
        <f t="shared" si="0"/>
        <v>912526</v>
      </c>
      <c r="J35" s="64">
        <f t="shared" si="1"/>
        <v>132596.04766056378</v>
      </c>
      <c r="K35" s="64">
        <f t="shared" si="2"/>
        <v>67840.7553341759</v>
      </c>
    </row>
    <row r="36" spans="1:11" ht="21.75" customHeight="1">
      <c r="A36" s="31">
        <v>30</v>
      </c>
      <c r="B36" s="18" t="s">
        <v>43</v>
      </c>
      <c r="C36" s="58">
        <v>11431</v>
      </c>
      <c r="D36" s="57">
        <v>22019</v>
      </c>
      <c r="E36" s="79">
        <v>800040</v>
      </c>
      <c r="F36" s="79">
        <v>0</v>
      </c>
      <c r="G36" s="79">
        <v>382775</v>
      </c>
      <c r="H36" s="79">
        <v>171208</v>
      </c>
      <c r="I36" s="63">
        <f t="shared" si="0"/>
        <v>1354023</v>
      </c>
      <c r="J36" s="64">
        <f t="shared" si="1"/>
        <v>118451.84148368472</v>
      </c>
      <c r="K36" s="64">
        <f t="shared" si="2"/>
        <v>61493.39207048458</v>
      </c>
    </row>
    <row r="37" spans="1:11" ht="21.75" customHeight="1">
      <c r="A37" s="31">
        <v>31</v>
      </c>
      <c r="B37" s="20" t="s">
        <v>44</v>
      </c>
      <c r="C37" s="57">
        <v>7413</v>
      </c>
      <c r="D37" s="57">
        <v>12994</v>
      </c>
      <c r="E37" s="79">
        <v>574584</v>
      </c>
      <c r="F37" s="79">
        <v>77126</v>
      </c>
      <c r="G37" s="79">
        <v>185517</v>
      </c>
      <c r="H37" s="79">
        <v>102783</v>
      </c>
      <c r="I37" s="63">
        <f t="shared" si="0"/>
        <v>940010</v>
      </c>
      <c r="J37" s="64">
        <f t="shared" si="1"/>
        <v>126805.61176311884</v>
      </c>
      <c r="K37" s="64">
        <f t="shared" si="2"/>
        <v>72341.85008465446</v>
      </c>
    </row>
    <row r="38" spans="1:11" ht="21.75" customHeight="1">
      <c r="A38" s="32">
        <v>32</v>
      </c>
      <c r="B38" s="25" t="s">
        <v>45</v>
      </c>
      <c r="C38" s="59">
        <v>8640</v>
      </c>
      <c r="D38" s="59">
        <v>15648</v>
      </c>
      <c r="E38" s="80">
        <v>547169</v>
      </c>
      <c r="F38" s="80">
        <v>0</v>
      </c>
      <c r="G38" s="80">
        <v>264291</v>
      </c>
      <c r="H38" s="80">
        <v>128565</v>
      </c>
      <c r="I38" s="65">
        <f t="shared" si="0"/>
        <v>940025</v>
      </c>
      <c r="J38" s="66">
        <f t="shared" si="1"/>
        <v>108799.18981481482</v>
      </c>
      <c r="K38" s="66">
        <f t="shared" si="2"/>
        <v>60073.172290388546</v>
      </c>
    </row>
    <row r="39" spans="1:11" s="21" customFormat="1" ht="21.75" customHeight="1">
      <c r="A39" s="39"/>
      <c r="B39" s="40" t="s">
        <v>47</v>
      </c>
      <c r="C39" s="67">
        <f aca="true" t="shared" si="5" ref="C39:H39">SUM(C7:C38)</f>
        <v>424115</v>
      </c>
      <c r="D39" s="67">
        <f t="shared" si="5"/>
        <v>741052</v>
      </c>
      <c r="E39" s="67">
        <f t="shared" si="5"/>
        <v>29018635</v>
      </c>
      <c r="F39" s="67">
        <f t="shared" si="5"/>
        <v>1608336</v>
      </c>
      <c r="G39" s="67">
        <f t="shared" si="5"/>
        <v>11593139</v>
      </c>
      <c r="H39" s="67">
        <f t="shared" si="5"/>
        <v>6661436</v>
      </c>
      <c r="I39" s="67">
        <f>SUM(E39:H39)</f>
        <v>48881546</v>
      </c>
      <c r="J39" s="67">
        <f t="shared" si="1"/>
        <v>115255.40478407979</v>
      </c>
      <c r="K39" s="67">
        <f t="shared" si="2"/>
        <v>65962.36971224692</v>
      </c>
    </row>
    <row r="40" spans="1:11" ht="21.75" customHeight="1">
      <c r="A40" s="33">
        <v>33</v>
      </c>
      <c r="B40" s="26" t="s">
        <v>21</v>
      </c>
      <c r="C40" s="60">
        <v>5833</v>
      </c>
      <c r="D40" s="60">
        <v>10910</v>
      </c>
      <c r="E40" s="81">
        <v>365602</v>
      </c>
      <c r="F40" s="81">
        <v>55021</v>
      </c>
      <c r="G40" s="81">
        <v>163237</v>
      </c>
      <c r="H40" s="81">
        <v>63980</v>
      </c>
      <c r="I40" s="63">
        <f t="shared" si="0"/>
        <v>647840</v>
      </c>
      <c r="J40" s="68">
        <f t="shared" si="1"/>
        <v>111064.63226470083</v>
      </c>
      <c r="K40" s="68">
        <f t="shared" si="2"/>
        <v>59380.38496791934</v>
      </c>
    </row>
    <row r="41" spans="1:11" ht="21.75" customHeight="1">
      <c r="A41" s="31">
        <v>34</v>
      </c>
      <c r="B41" s="20" t="s">
        <v>22</v>
      </c>
      <c r="C41" s="57">
        <v>3288</v>
      </c>
      <c r="D41" s="57">
        <v>5912</v>
      </c>
      <c r="E41" s="79">
        <v>165669</v>
      </c>
      <c r="F41" s="79">
        <v>22009</v>
      </c>
      <c r="G41" s="79">
        <v>74177</v>
      </c>
      <c r="H41" s="79">
        <v>43944</v>
      </c>
      <c r="I41" s="63">
        <f t="shared" si="0"/>
        <v>305799</v>
      </c>
      <c r="J41" s="64">
        <f t="shared" si="1"/>
        <v>93004.56204379562</v>
      </c>
      <c r="K41" s="64">
        <f t="shared" si="2"/>
        <v>51725.135317997294</v>
      </c>
    </row>
    <row r="42" spans="1:11" ht="21.75" customHeight="1">
      <c r="A42" s="31">
        <v>35</v>
      </c>
      <c r="B42" s="20" t="s">
        <v>46</v>
      </c>
      <c r="C42" s="57">
        <v>3504</v>
      </c>
      <c r="D42" s="57">
        <v>6181</v>
      </c>
      <c r="E42" s="79">
        <v>200643</v>
      </c>
      <c r="F42" s="79">
        <v>34418</v>
      </c>
      <c r="G42" s="79">
        <v>77221</v>
      </c>
      <c r="H42" s="79">
        <v>42890</v>
      </c>
      <c r="I42" s="63">
        <f t="shared" si="0"/>
        <v>355172</v>
      </c>
      <c r="J42" s="64">
        <f t="shared" si="1"/>
        <v>101361.87214611872</v>
      </c>
      <c r="K42" s="64">
        <f t="shared" si="2"/>
        <v>57461.89936903414</v>
      </c>
    </row>
    <row r="43" spans="1:11" ht="21.75" customHeight="1">
      <c r="A43" s="31">
        <v>36</v>
      </c>
      <c r="B43" s="20" t="s">
        <v>23</v>
      </c>
      <c r="C43" s="57">
        <v>4804</v>
      </c>
      <c r="D43" s="57">
        <v>8118</v>
      </c>
      <c r="E43" s="79">
        <v>301744</v>
      </c>
      <c r="F43" s="79">
        <v>0</v>
      </c>
      <c r="G43" s="79">
        <v>116457</v>
      </c>
      <c r="H43" s="79">
        <v>67759</v>
      </c>
      <c r="I43" s="63">
        <f t="shared" si="0"/>
        <v>485960</v>
      </c>
      <c r="J43" s="64">
        <f t="shared" si="1"/>
        <v>101157.36885928393</v>
      </c>
      <c r="K43" s="64">
        <f t="shared" si="2"/>
        <v>59862.0349839862</v>
      </c>
    </row>
    <row r="44" spans="1:11" ht="21.75" customHeight="1">
      <c r="A44" s="31">
        <v>37</v>
      </c>
      <c r="B44" s="20" t="s">
        <v>24</v>
      </c>
      <c r="C44" s="57">
        <v>3492</v>
      </c>
      <c r="D44" s="57">
        <v>5972</v>
      </c>
      <c r="E44" s="79">
        <v>183027</v>
      </c>
      <c r="F44" s="79">
        <v>48008</v>
      </c>
      <c r="G44" s="79">
        <v>74553</v>
      </c>
      <c r="H44" s="79">
        <v>39898</v>
      </c>
      <c r="I44" s="63">
        <f t="shared" si="0"/>
        <v>345486</v>
      </c>
      <c r="J44" s="64">
        <f t="shared" si="1"/>
        <v>98936.42611683848</v>
      </c>
      <c r="K44" s="64">
        <f t="shared" si="2"/>
        <v>57850.97119892833</v>
      </c>
    </row>
    <row r="45" spans="1:11" ht="21.75" customHeight="1">
      <c r="A45" s="31">
        <v>38</v>
      </c>
      <c r="B45" s="20" t="s">
        <v>25</v>
      </c>
      <c r="C45" s="57">
        <v>2818</v>
      </c>
      <c r="D45" s="57">
        <v>4718</v>
      </c>
      <c r="E45" s="79">
        <v>146123</v>
      </c>
      <c r="F45" s="79">
        <v>29441</v>
      </c>
      <c r="G45" s="79">
        <v>56336</v>
      </c>
      <c r="H45" s="79">
        <v>38208</v>
      </c>
      <c r="I45" s="63">
        <f t="shared" si="0"/>
        <v>270108</v>
      </c>
      <c r="J45" s="64">
        <f t="shared" si="1"/>
        <v>95850.95812633073</v>
      </c>
      <c r="K45" s="64">
        <f t="shared" si="2"/>
        <v>57250.529885544725</v>
      </c>
    </row>
    <row r="46" spans="1:11" ht="21.75" customHeight="1">
      <c r="A46" s="31">
        <v>39</v>
      </c>
      <c r="B46" s="20" t="s">
        <v>26</v>
      </c>
      <c r="C46" s="57">
        <v>7487</v>
      </c>
      <c r="D46" s="57">
        <v>13085</v>
      </c>
      <c r="E46" s="79">
        <v>373643</v>
      </c>
      <c r="F46" s="79">
        <v>64582</v>
      </c>
      <c r="G46" s="79">
        <v>232026</v>
      </c>
      <c r="H46" s="79">
        <v>138941</v>
      </c>
      <c r="I46" s="63">
        <f t="shared" si="0"/>
        <v>809192</v>
      </c>
      <c r="J46" s="64">
        <f t="shared" si="1"/>
        <v>108079.60464805663</v>
      </c>
      <c r="K46" s="64">
        <f t="shared" si="2"/>
        <v>61841.19220481467</v>
      </c>
    </row>
    <row r="47" spans="1:11" ht="21.75" customHeight="1">
      <c r="A47" s="31">
        <v>40</v>
      </c>
      <c r="B47" s="20" t="s">
        <v>27</v>
      </c>
      <c r="C47" s="57">
        <v>1640</v>
      </c>
      <c r="D47" s="57">
        <v>3000</v>
      </c>
      <c r="E47" s="79">
        <v>107299</v>
      </c>
      <c r="F47" s="79">
        <v>32896</v>
      </c>
      <c r="G47" s="79">
        <v>55363</v>
      </c>
      <c r="H47" s="79">
        <v>23294</v>
      </c>
      <c r="I47" s="63">
        <f t="shared" si="0"/>
        <v>218852</v>
      </c>
      <c r="J47" s="64">
        <f t="shared" si="1"/>
        <v>133446.34146341463</v>
      </c>
      <c r="K47" s="64">
        <f t="shared" si="2"/>
        <v>72950.66666666667</v>
      </c>
    </row>
    <row r="48" spans="1:11" ht="21.75" customHeight="1">
      <c r="A48" s="31">
        <v>41</v>
      </c>
      <c r="B48" s="20" t="s">
        <v>28</v>
      </c>
      <c r="C48" s="57">
        <v>4293</v>
      </c>
      <c r="D48" s="57">
        <v>8705</v>
      </c>
      <c r="E48" s="79">
        <v>362434</v>
      </c>
      <c r="F48" s="79">
        <v>72943</v>
      </c>
      <c r="G48" s="79">
        <v>121771</v>
      </c>
      <c r="H48" s="79">
        <v>57768</v>
      </c>
      <c r="I48" s="63">
        <f t="shared" si="0"/>
        <v>614916</v>
      </c>
      <c r="J48" s="64">
        <f t="shared" si="1"/>
        <v>143236.8972746331</v>
      </c>
      <c r="K48" s="64">
        <f t="shared" si="2"/>
        <v>70639.40264215968</v>
      </c>
    </row>
    <row r="49" spans="1:11" ht="21.75" customHeight="1">
      <c r="A49" s="31">
        <v>42</v>
      </c>
      <c r="B49" s="20" t="s">
        <v>29</v>
      </c>
      <c r="C49" s="57">
        <v>1531</v>
      </c>
      <c r="D49" s="57">
        <v>2897</v>
      </c>
      <c r="E49" s="79">
        <v>135888</v>
      </c>
      <c r="F49" s="79">
        <v>26039</v>
      </c>
      <c r="G49" s="79">
        <v>45034</v>
      </c>
      <c r="H49" s="79">
        <v>22418</v>
      </c>
      <c r="I49" s="63">
        <f t="shared" si="0"/>
        <v>229379</v>
      </c>
      <c r="J49" s="64">
        <f t="shared" si="1"/>
        <v>149822.99150881777</v>
      </c>
      <c r="K49" s="64">
        <f t="shared" si="2"/>
        <v>79178.11529168105</v>
      </c>
    </row>
    <row r="50" spans="1:11" ht="21.75" customHeight="1">
      <c r="A50" s="31">
        <v>43</v>
      </c>
      <c r="B50" s="20" t="s">
        <v>30</v>
      </c>
      <c r="C50" s="57">
        <v>4339</v>
      </c>
      <c r="D50" s="57">
        <v>8608</v>
      </c>
      <c r="E50" s="79">
        <v>392627</v>
      </c>
      <c r="F50" s="79">
        <v>78154</v>
      </c>
      <c r="G50" s="79">
        <v>150457</v>
      </c>
      <c r="H50" s="79">
        <v>70405</v>
      </c>
      <c r="I50" s="63">
        <f t="shared" si="0"/>
        <v>691643</v>
      </c>
      <c r="J50" s="64">
        <f t="shared" si="1"/>
        <v>159401.4749942383</v>
      </c>
      <c r="K50" s="64">
        <f t="shared" si="2"/>
        <v>80348.86152416357</v>
      </c>
    </row>
    <row r="51" spans="1:11" ht="21.75" customHeight="1">
      <c r="A51" s="32">
        <v>44</v>
      </c>
      <c r="B51" s="25" t="s">
        <v>31</v>
      </c>
      <c r="C51" s="59">
        <v>3555</v>
      </c>
      <c r="D51" s="59">
        <v>6048</v>
      </c>
      <c r="E51" s="80">
        <v>228337</v>
      </c>
      <c r="F51" s="80">
        <v>0</v>
      </c>
      <c r="G51" s="80">
        <v>97299</v>
      </c>
      <c r="H51" s="80">
        <v>53295</v>
      </c>
      <c r="I51" s="63">
        <f t="shared" si="0"/>
        <v>378931</v>
      </c>
      <c r="J51" s="66">
        <f t="shared" si="1"/>
        <v>106590.99859353024</v>
      </c>
      <c r="K51" s="66">
        <f t="shared" si="2"/>
        <v>62653.93518518518</v>
      </c>
    </row>
    <row r="52" spans="1:11" s="21" customFormat="1" ht="21.75" customHeight="1">
      <c r="A52" s="39"/>
      <c r="B52" s="41" t="s">
        <v>1</v>
      </c>
      <c r="C52" s="67">
        <f aca="true" t="shared" si="6" ref="C52:H52">SUM(C40:C51)</f>
        <v>46584</v>
      </c>
      <c r="D52" s="67">
        <f t="shared" si="6"/>
        <v>84154</v>
      </c>
      <c r="E52" s="67">
        <f t="shared" si="6"/>
        <v>2963036</v>
      </c>
      <c r="F52" s="67">
        <f t="shared" si="6"/>
        <v>463511</v>
      </c>
      <c r="G52" s="67">
        <f t="shared" si="6"/>
        <v>1263931</v>
      </c>
      <c r="H52" s="67">
        <f t="shared" si="6"/>
        <v>662800</v>
      </c>
      <c r="I52" s="67">
        <f>SUM(E52:H52)</f>
        <v>5353278</v>
      </c>
      <c r="J52" s="67">
        <f>SUM(I52*1000/C52)</f>
        <v>114916.66666666667</v>
      </c>
      <c r="K52" s="67">
        <f>SUM(I52*1000/D52)</f>
        <v>63612.87639327899</v>
      </c>
    </row>
    <row r="53" spans="1:11" s="21" customFormat="1" ht="21.75" customHeight="1">
      <c r="A53" s="42"/>
      <c r="B53" s="43" t="s">
        <v>61</v>
      </c>
      <c r="C53" s="69">
        <f aca="true" t="shared" si="7" ref="C53:H53">SUM(C52,C39)</f>
        <v>470699</v>
      </c>
      <c r="D53" s="69">
        <f t="shared" si="7"/>
        <v>825206</v>
      </c>
      <c r="E53" s="69">
        <f t="shared" si="7"/>
        <v>31981671</v>
      </c>
      <c r="F53" s="69">
        <f t="shared" si="7"/>
        <v>2071847</v>
      </c>
      <c r="G53" s="69">
        <f t="shared" si="7"/>
        <v>12857070</v>
      </c>
      <c r="H53" s="69">
        <f t="shared" si="7"/>
        <v>7324236</v>
      </c>
      <c r="I53" s="69">
        <f>SUM(E53:H53)</f>
        <v>54234824</v>
      </c>
      <c r="J53" s="69">
        <f>SUM(I53*1000/C53)</f>
        <v>115221.88064984205</v>
      </c>
      <c r="K53" s="69">
        <f>SUM(I53*1000/D53)</f>
        <v>65722.76982959406</v>
      </c>
    </row>
    <row r="54" ht="17.25" customHeight="1">
      <c r="A54" s="2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K3:K6"/>
    <mergeCell ref="E3:H3"/>
    <mergeCell ref="E4:E6"/>
    <mergeCell ref="F4:F6"/>
    <mergeCell ref="G4:G6"/>
    <mergeCell ref="H4:H6"/>
    <mergeCell ref="A3:A6"/>
    <mergeCell ref="C3:D3"/>
    <mergeCell ref="C4:C6"/>
    <mergeCell ref="D4:D6"/>
    <mergeCell ref="B3:B6"/>
    <mergeCell ref="J3:J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4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G43" sqref="G43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62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3" t="s">
        <v>48</v>
      </c>
      <c r="B3" s="92" t="s">
        <v>49</v>
      </c>
      <c r="C3" s="86" t="s">
        <v>50</v>
      </c>
      <c r="D3" s="87"/>
      <c r="E3" s="86" t="s">
        <v>51</v>
      </c>
      <c r="F3" s="98"/>
      <c r="G3" s="98"/>
      <c r="H3" s="98"/>
      <c r="I3" s="15"/>
      <c r="J3" s="95" t="s">
        <v>52</v>
      </c>
      <c r="K3" s="95" t="s">
        <v>53</v>
      </c>
    </row>
    <row r="4" spans="1:11" ht="17.25" customHeight="1">
      <c r="A4" s="84"/>
      <c r="B4" s="93"/>
      <c r="C4" s="88" t="s">
        <v>54</v>
      </c>
      <c r="D4" s="91" t="s">
        <v>55</v>
      </c>
      <c r="E4" s="95" t="s">
        <v>56</v>
      </c>
      <c r="F4" s="95" t="s">
        <v>57</v>
      </c>
      <c r="G4" s="95" t="s">
        <v>58</v>
      </c>
      <c r="H4" s="95" t="s">
        <v>0</v>
      </c>
      <c r="I4" s="16" t="s">
        <v>59</v>
      </c>
      <c r="J4" s="96"/>
      <c r="K4" s="96"/>
    </row>
    <row r="5" spans="1:11" ht="17.25" customHeight="1">
      <c r="A5" s="84"/>
      <c r="B5" s="93"/>
      <c r="C5" s="89"/>
      <c r="D5" s="91"/>
      <c r="E5" s="96"/>
      <c r="F5" s="96"/>
      <c r="G5" s="96"/>
      <c r="H5" s="96"/>
      <c r="I5" s="16" t="s">
        <v>60</v>
      </c>
      <c r="J5" s="96"/>
      <c r="K5" s="96"/>
    </row>
    <row r="6" spans="1:11" ht="17.25" customHeight="1">
      <c r="A6" s="85"/>
      <c r="B6" s="94"/>
      <c r="C6" s="90"/>
      <c r="D6" s="91"/>
      <c r="E6" s="97"/>
      <c r="F6" s="97"/>
      <c r="G6" s="97"/>
      <c r="H6" s="97"/>
      <c r="I6" s="17"/>
      <c r="J6" s="97"/>
      <c r="K6" s="97"/>
    </row>
    <row r="7" spans="1:11" ht="21.75" customHeight="1">
      <c r="A7" s="30">
        <v>1</v>
      </c>
      <c r="B7" s="24" t="s">
        <v>3</v>
      </c>
      <c r="C7" s="56">
        <v>41435</v>
      </c>
      <c r="D7" s="56">
        <v>69276</v>
      </c>
      <c r="E7" s="78">
        <v>898637</v>
      </c>
      <c r="F7" s="78">
        <v>0</v>
      </c>
      <c r="G7" s="78">
        <v>359466</v>
      </c>
      <c r="H7" s="78">
        <v>257240</v>
      </c>
      <c r="I7" s="62">
        <f aca="true" t="shared" si="0" ref="I7:I53">SUM(E7:H7)</f>
        <v>1515343</v>
      </c>
      <c r="J7" s="62">
        <f aca="true" t="shared" si="1" ref="J7:J53">SUM(I7*1000/C7)</f>
        <v>36571.56992880415</v>
      </c>
      <c r="K7" s="62">
        <f aca="true" t="shared" si="2" ref="K7:K53">SUM(I7*1000/D7)</f>
        <v>21873.99676655696</v>
      </c>
    </row>
    <row r="8" spans="1:11" ht="21.75" customHeight="1">
      <c r="A8" s="31">
        <v>2</v>
      </c>
      <c r="B8" s="20" t="s">
        <v>4</v>
      </c>
      <c r="C8" s="57">
        <v>25047</v>
      </c>
      <c r="D8" s="57">
        <v>39464</v>
      </c>
      <c r="E8" s="79">
        <v>452803</v>
      </c>
      <c r="F8" s="79">
        <v>0</v>
      </c>
      <c r="G8" s="79">
        <v>155264</v>
      </c>
      <c r="H8" s="79">
        <v>158239</v>
      </c>
      <c r="I8" s="64">
        <f t="shared" si="0"/>
        <v>766306</v>
      </c>
      <c r="J8" s="64">
        <f t="shared" si="1"/>
        <v>30594.721922785164</v>
      </c>
      <c r="K8" s="64">
        <f t="shared" si="2"/>
        <v>19417.849178998582</v>
      </c>
    </row>
    <row r="9" spans="1:11" ht="21.75" customHeight="1">
      <c r="A9" s="31">
        <v>3</v>
      </c>
      <c r="B9" s="20" t="s">
        <v>5</v>
      </c>
      <c r="C9" s="57">
        <v>23621</v>
      </c>
      <c r="D9" s="57">
        <v>40198</v>
      </c>
      <c r="E9" s="79">
        <v>613719</v>
      </c>
      <c r="F9" s="79">
        <v>0</v>
      </c>
      <c r="G9" s="79">
        <v>234785</v>
      </c>
      <c r="H9" s="79">
        <v>154911</v>
      </c>
      <c r="I9" s="64">
        <f t="shared" si="0"/>
        <v>1003415</v>
      </c>
      <c r="J9" s="64">
        <f t="shared" si="1"/>
        <v>42479.784937132215</v>
      </c>
      <c r="K9" s="64">
        <f t="shared" si="2"/>
        <v>24961.814020598038</v>
      </c>
    </row>
    <row r="10" spans="1:11" ht="21.75" customHeight="1">
      <c r="A10" s="31">
        <v>4</v>
      </c>
      <c r="B10" s="20" t="s">
        <v>6</v>
      </c>
      <c r="C10" s="57">
        <v>24077</v>
      </c>
      <c r="D10" s="57">
        <v>43103</v>
      </c>
      <c r="E10" s="79">
        <v>487871</v>
      </c>
      <c r="F10" s="79">
        <v>0</v>
      </c>
      <c r="G10" s="79">
        <v>149329</v>
      </c>
      <c r="H10" s="79">
        <v>87916</v>
      </c>
      <c r="I10" s="64">
        <f t="shared" si="0"/>
        <v>725116</v>
      </c>
      <c r="J10" s="64">
        <f t="shared" si="1"/>
        <v>30116.542758649335</v>
      </c>
      <c r="K10" s="64">
        <f t="shared" si="2"/>
        <v>16822.866157808043</v>
      </c>
    </row>
    <row r="11" spans="1:11" ht="21.75" customHeight="1">
      <c r="A11" s="31">
        <v>5</v>
      </c>
      <c r="B11" s="20" t="s">
        <v>7</v>
      </c>
      <c r="C11" s="57">
        <v>12547</v>
      </c>
      <c r="D11" s="57">
        <v>22194</v>
      </c>
      <c r="E11" s="79">
        <v>232771</v>
      </c>
      <c r="F11" s="79">
        <v>48227</v>
      </c>
      <c r="G11" s="79">
        <v>100000</v>
      </c>
      <c r="H11" s="79">
        <v>52314</v>
      </c>
      <c r="I11" s="64">
        <f t="shared" si="0"/>
        <v>433312</v>
      </c>
      <c r="J11" s="64">
        <f t="shared" si="1"/>
        <v>34535.10799394277</v>
      </c>
      <c r="K11" s="64">
        <f t="shared" si="2"/>
        <v>19523.83527079391</v>
      </c>
    </row>
    <row r="12" spans="1:11" ht="21.75" customHeight="1">
      <c r="A12" s="31">
        <v>6</v>
      </c>
      <c r="B12" s="20" t="s">
        <v>8</v>
      </c>
      <c r="C12" s="57">
        <v>8822</v>
      </c>
      <c r="D12" s="57">
        <v>16398</v>
      </c>
      <c r="E12" s="79">
        <v>177284</v>
      </c>
      <c r="F12" s="79">
        <v>17685</v>
      </c>
      <c r="G12" s="79">
        <v>62973</v>
      </c>
      <c r="H12" s="79">
        <v>37575</v>
      </c>
      <c r="I12" s="64">
        <f t="shared" si="0"/>
        <v>295517</v>
      </c>
      <c r="J12" s="64">
        <f t="shared" si="1"/>
        <v>33497.73294037633</v>
      </c>
      <c r="K12" s="64">
        <f t="shared" si="2"/>
        <v>18021.527015489693</v>
      </c>
    </row>
    <row r="13" spans="1:11" ht="21.75" customHeight="1">
      <c r="A13" s="31">
        <v>7</v>
      </c>
      <c r="B13" s="20" t="s">
        <v>32</v>
      </c>
      <c r="C13" s="57">
        <v>12267</v>
      </c>
      <c r="D13" s="57">
        <v>21074</v>
      </c>
      <c r="E13" s="79">
        <v>270734</v>
      </c>
      <c r="F13" s="79">
        <v>22509</v>
      </c>
      <c r="G13" s="79">
        <v>97468</v>
      </c>
      <c r="H13" s="79">
        <v>58144</v>
      </c>
      <c r="I13" s="64">
        <f t="shared" si="0"/>
        <v>448855</v>
      </c>
      <c r="J13" s="64">
        <f t="shared" si="1"/>
        <v>36590.445911795876</v>
      </c>
      <c r="K13" s="64">
        <f t="shared" si="2"/>
        <v>21298.994021068615</v>
      </c>
    </row>
    <row r="14" spans="1:11" ht="21.75" customHeight="1">
      <c r="A14" s="31">
        <v>8</v>
      </c>
      <c r="B14" s="20" t="s">
        <v>9</v>
      </c>
      <c r="C14" s="57">
        <v>7342</v>
      </c>
      <c r="D14" s="57">
        <v>13923</v>
      </c>
      <c r="E14" s="79">
        <v>137491</v>
      </c>
      <c r="F14" s="79">
        <v>29377</v>
      </c>
      <c r="G14" s="79">
        <v>44322</v>
      </c>
      <c r="H14" s="79">
        <v>22924</v>
      </c>
      <c r="I14" s="64">
        <f t="shared" si="0"/>
        <v>234114</v>
      </c>
      <c r="J14" s="64">
        <f t="shared" si="1"/>
        <v>31886.951784254972</v>
      </c>
      <c r="K14" s="64">
        <f t="shared" si="2"/>
        <v>16814.910579616462</v>
      </c>
    </row>
    <row r="15" spans="1:11" ht="21.75" customHeight="1">
      <c r="A15" s="31">
        <v>9</v>
      </c>
      <c r="B15" s="20" t="s">
        <v>33</v>
      </c>
      <c r="C15" s="57">
        <v>10507</v>
      </c>
      <c r="D15" s="57">
        <v>19736</v>
      </c>
      <c r="E15" s="79">
        <v>265043</v>
      </c>
      <c r="F15" s="79">
        <v>0</v>
      </c>
      <c r="G15" s="79">
        <v>121809</v>
      </c>
      <c r="H15" s="79">
        <v>37611</v>
      </c>
      <c r="I15" s="64">
        <f t="shared" si="0"/>
        <v>424463</v>
      </c>
      <c r="J15" s="64">
        <f t="shared" si="1"/>
        <v>40398.11554201961</v>
      </c>
      <c r="K15" s="64">
        <f t="shared" si="2"/>
        <v>21507.0429671666</v>
      </c>
    </row>
    <row r="16" spans="1:11" ht="21.75" customHeight="1">
      <c r="A16" s="31">
        <v>10</v>
      </c>
      <c r="B16" s="20" t="s">
        <v>10</v>
      </c>
      <c r="C16" s="57">
        <v>8290</v>
      </c>
      <c r="D16" s="57">
        <v>14074</v>
      </c>
      <c r="E16" s="79">
        <v>121820</v>
      </c>
      <c r="F16" s="79">
        <v>22925</v>
      </c>
      <c r="G16" s="79">
        <v>35051</v>
      </c>
      <c r="H16" s="79">
        <v>26931</v>
      </c>
      <c r="I16" s="64">
        <f t="shared" si="0"/>
        <v>206727</v>
      </c>
      <c r="J16" s="64">
        <f t="shared" si="1"/>
        <v>24936.911942098915</v>
      </c>
      <c r="K16" s="64">
        <f t="shared" si="2"/>
        <v>14688.574676708824</v>
      </c>
    </row>
    <row r="17" spans="1:11" ht="21.75" customHeight="1">
      <c r="A17" s="31">
        <v>11</v>
      </c>
      <c r="B17" s="20" t="s">
        <v>11</v>
      </c>
      <c r="C17" s="57">
        <v>4693</v>
      </c>
      <c r="D17" s="57">
        <v>7713</v>
      </c>
      <c r="E17" s="79">
        <v>50701</v>
      </c>
      <c r="F17" s="79">
        <v>11717</v>
      </c>
      <c r="G17" s="79">
        <v>26227</v>
      </c>
      <c r="H17" s="79">
        <v>11505</v>
      </c>
      <c r="I17" s="64">
        <f t="shared" si="0"/>
        <v>100150</v>
      </c>
      <c r="J17" s="64">
        <f t="shared" si="1"/>
        <v>21340.294054975497</v>
      </c>
      <c r="K17" s="64">
        <f t="shared" si="2"/>
        <v>12984.571502657851</v>
      </c>
    </row>
    <row r="18" spans="1:11" ht="21.75" customHeight="1">
      <c r="A18" s="31">
        <v>12</v>
      </c>
      <c r="B18" s="20" t="s">
        <v>12</v>
      </c>
      <c r="C18" s="57">
        <v>7102</v>
      </c>
      <c r="D18" s="57">
        <v>11661</v>
      </c>
      <c r="E18" s="79">
        <v>134104</v>
      </c>
      <c r="F18" s="79">
        <v>25938</v>
      </c>
      <c r="G18" s="79">
        <v>52427</v>
      </c>
      <c r="H18" s="79">
        <v>25047</v>
      </c>
      <c r="I18" s="64">
        <f t="shared" si="0"/>
        <v>237516</v>
      </c>
      <c r="J18" s="64">
        <f t="shared" si="1"/>
        <v>33443.53703182202</v>
      </c>
      <c r="K18" s="64">
        <f t="shared" si="2"/>
        <v>20368.407512220223</v>
      </c>
    </row>
    <row r="19" spans="1:11" ht="21.75" customHeight="1">
      <c r="A19" s="31">
        <v>13</v>
      </c>
      <c r="B19" s="20" t="s">
        <v>13</v>
      </c>
      <c r="C19" s="57">
        <v>12951</v>
      </c>
      <c r="D19" s="57">
        <v>22666</v>
      </c>
      <c r="E19" s="79">
        <v>287429</v>
      </c>
      <c r="F19" s="79">
        <v>0</v>
      </c>
      <c r="G19" s="79">
        <v>129467</v>
      </c>
      <c r="H19" s="79">
        <v>58782</v>
      </c>
      <c r="I19" s="64">
        <f t="shared" si="0"/>
        <v>475678</v>
      </c>
      <c r="J19" s="64">
        <f t="shared" si="1"/>
        <v>36729.05567137673</v>
      </c>
      <c r="K19" s="64">
        <f t="shared" si="2"/>
        <v>20986.41136504015</v>
      </c>
    </row>
    <row r="20" spans="1:11" ht="21.75" customHeight="1">
      <c r="A20" s="31">
        <v>14</v>
      </c>
      <c r="B20" s="20" t="s">
        <v>14</v>
      </c>
      <c r="C20" s="57">
        <v>19319</v>
      </c>
      <c r="D20" s="57">
        <v>31476</v>
      </c>
      <c r="E20" s="79">
        <v>228877</v>
      </c>
      <c r="F20" s="79">
        <v>0</v>
      </c>
      <c r="G20" s="79">
        <v>239970</v>
      </c>
      <c r="H20" s="79">
        <v>80594</v>
      </c>
      <c r="I20" s="64">
        <f t="shared" si="0"/>
        <v>549441</v>
      </c>
      <c r="J20" s="64">
        <f t="shared" si="1"/>
        <v>28440.4472281174</v>
      </c>
      <c r="K20" s="64">
        <f t="shared" si="2"/>
        <v>17455.871139916126</v>
      </c>
    </row>
    <row r="21" spans="1:11" ht="21.75" customHeight="1">
      <c r="A21" s="31">
        <v>15</v>
      </c>
      <c r="B21" s="20" t="s">
        <v>15</v>
      </c>
      <c r="C21" s="57">
        <v>12895</v>
      </c>
      <c r="D21" s="57">
        <v>22238</v>
      </c>
      <c r="E21" s="79">
        <v>282933</v>
      </c>
      <c r="F21" s="79">
        <v>70824</v>
      </c>
      <c r="G21" s="79">
        <v>124365</v>
      </c>
      <c r="H21" s="79">
        <v>70100</v>
      </c>
      <c r="I21" s="64">
        <f t="shared" si="0"/>
        <v>548222</v>
      </c>
      <c r="J21" s="64">
        <f t="shared" si="1"/>
        <v>42514.307871267934</v>
      </c>
      <c r="K21" s="64">
        <f t="shared" si="2"/>
        <v>24652.486734418562</v>
      </c>
    </row>
    <row r="22" spans="1:11" ht="21.75" customHeight="1">
      <c r="A22" s="31">
        <v>16</v>
      </c>
      <c r="B22" s="20" t="s">
        <v>16</v>
      </c>
      <c r="C22" s="57">
        <v>29921</v>
      </c>
      <c r="D22" s="57">
        <v>50903</v>
      </c>
      <c r="E22" s="79">
        <v>543559</v>
      </c>
      <c r="F22" s="79">
        <v>0</v>
      </c>
      <c r="G22" s="79">
        <v>275540</v>
      </c>
      <c r="H22" s="79">
        <v>125366</v>
      </c>
      <c r="I22" s="64">
        <f t="shared" si="0"/>
        <v>944465</v>
      </c>
      <c r="J22" s="64">
        <f t="shared" si="1"/>
        <v>31565.288593295678</v>
      </c>
      <c r="K22" s="64">
        <f t="shared" si="2"/>
        <v>18554.21095023869</v>
      </c>
    </row>
    <row r="23" spans="1:11" ht="21.75" customHeight="1">
      <c r="A23" s="31">
        <v>17</v>
      </c>
      <c r="B23" s="20" t="s">
        <v>17</v>
      </c>
      <c r="C23" s="57">
        <v>21426</v>
      </c>
      <c r="D23" s="57">
        <v>36196</v>
      </c>
      <c r="E23" s="79">
        <v>282713</v>
      </c>
      <c r="F23" s="79">
        <v>0</v>
      </c>
      <c r="G23" s="79">
        <v>137277</v>
      </c>
      <c r="H23" s="79">
        <v>68847</v>
      </c>
      <c r="I23" s="64">
        <f t="shared" si="0"/>
        <v>488837</v>
      </c>
      <c r="J23" s="64">
        <f t="shared" si="1"/>
        <v>22815.13114907122</v>
      </c>
      <c r="K23" s="64">
        <f t="shared" si="2"/>
        <v>13505.276826168638</v>
      </c>
    </row>
    <row r="24" spans="1:11" ht="21.75" customHeight="1">
      <c r="A24" s="31">
        <v>18</v>
      </c>
      <c r="B24" s="20" t="s">
        <v>18</v>
      </c>
      <c r="C24" s="57">
        <v>12503</v>
      </c>
      <c r="D24" s="57">
        <v>21772</v>
      </c>
      <c r="E24" s="79">
        <v>248679</v>
      </c>
      <c r="F24" s="79">
        <v>54966</v>
      </c>
      <c r="G24" s="79">
        <v>114104</v>
      </c>
      <c r="H24" s="79">
        <v>52038</v>
      </c>
      <c r="I24" s="64">
        <f t="shared" si="0"/>
        <v>469787</v>
      </c>
      <c r="J24" s="64">
        <f t="shared" si="1"/>
        <v>37573.94225385907</v>
      </c>
      <c r="K24" s="64">
        <f t="shared" si="2"/>
        <v>21577.576704023515</v>
      </c>
    </row>
    <row r="25" spans="1:11" ht="21.75" customHeight="1">
      <c r="A25" s="31">
        <v>19</v>
      </c>
      <c r="B25" s="20" t="s">
        <v>19</v>
      </c>
      <c r="C25" s="57">
        <v>5278</v>
      </c>
      <c r="D25" s="57">
        <v>9720</v>
      </c>
      <c r="E25" s="79">
        <v>116157</v>
      </c>
      <c r="F25" s="79">
        <v>17454</v>
      </c>
      <c r="G25" s="79">
        <v>36553</v>
      </c>
      <c r="H25" s="79">
        <v>26074</v>
      </c>
      <c r="I25" s="64">
        <f t="shared" si="0"/>
        <v>196238</v>
      </c>
      <c r="J25" s="64">
        <f t="shared" si="1"/>
        <v>37180.37135278514</v>
      </c>
      <c r="K25" s="64">
        <f t="shared" si="2"/>
        <v>20189.09465020576</v>
      </c>
    </row>
    <row r="26" spans="1:11" ht="21.75" customHeight="1">
      <c r="A26" s="31">
        <v>20</v>
      </c>
      <c r="B26" s="20" t="s">
        <v>20</v>
      </c>
      <c r="C26" s="57">
        <v>8260</v>
      </c>
      <c r="D26" s="57">
        <v>14517</v>
      </c>
      <c r="E26" s="79">
        <v>226390</v>
      </c>
      <c r="F26" s="79">
        <v>0</v>
      </c>
      <c r="G26" s="79">
        <v>105146</v>
      </c>
      <c r="H26" s="79">
        <v>56100</v>
      </c>
      <c r="I26" s="64">
        <f t="shared" si="0"/>
        <v>387636</v>
      </c>
      <c r="J26" s="64">
        <f t="shared" si="1"/>
        <v>46929.297820823245</v>
      </c>
      <c r="K26" s="64">
        <f t="shared" si="2"/>
        <v>26702.211200661295</v>
      </c>
    </row>
    <row r="27" spans="1:11" ht="21.75" customHeight="1">
      <c r="A27" s="31">
        <v>21</v>
      </c>
      <c r="B27" s="20" t="s">
        <v>34</v>
      </c>
      <c r="C27" s="57">
        <v>7330</v>
      </c>
      <c r="D27" s="57">
        <v>12818</v>
      </c>
      <c r="E27" s="79">
        <v>114318</v>
      </c>
      <c r="F27" s="79">
        <v>15911</v>
      </c>
      <c r="G27" s="79">
        <v>37806</v>
      </c>
      <c r="H27" s="79">
        <v>23058</v>
      </c>
      <c r="I27" s="64">
        <f t="shared" si="0"/>
        <v>191093</v>
      </c>
      <c r="J27" s="64">
        <f t="shared" si="1"/>
        <v>26069.9863574352</v>
      </c>
      <c r="K27" s="64">
        <f t="shared" si="2"/>
        <v>14908.17600249649</v>
      </c>
    </row>
    <row r="28" spans="1:11" ht="21.75" customHeight="1">
      <c r="A28" s="31">
        <v>22</v>
      </c>
      <c r="B28" s="18" t="s">
        <v>35</v>
      </c>
      <c r="C28" s="57">
        <v>8490</v>
      </c>
      <c r="D28" s="57">
        <v>14627</v>
      </c>
      <c r="E28" s="79">
        <v>156976</v>
      </c>
      <c r="F28" s="79">
        <v>0</v>
      </c>
      <c r="G28" s="79">
        <v>120488</v>
      </c>
      <c r="H28" s="79">
        <v>0</v>
      </c>
      <c r="I28" s="64">
        <f t="shared" si="0"/>
        <v>277464</v>
      </c>
      <c r="J28" s="64">
        <f t="shared" si="1"/>
        <v>32681.272084805652</v>
      </c>
      <c r="K28" s="64">
        <f t="shared" si="2"/>
        <v>18969.303343132564</v>
      </c>
    </row>
    <row r="29" spans="1:11" ht="21.75" customHeight="1">
      <c r="A29" s="31">
        <v>23</v>
      </c>
      <c r="B29" s="18" t="s">
        <v>36</v>
      </c>
      <c r="C29" s="57">
        <v>17625</v>
      </c>
      <c r="D29" s="57">
        <v>32195</v>
      </c>
      <c r="E29" s="79">
        <v>354118</v>
      </c>
      <c r="F29" s="79">
        <v>0</v>
      </c>
      <c r="G29" s="79">
        <v>148971</v>
      </c>
      <c r="H29" s="79">
        <v>75622</v>
      </c>
      <c r="I29" s="64">
        <f t="shared" si="0"/>
        <v>578711</v>
      </c>
      <c r="J29" s="64">
        <f t="shared" si="1"/>
        <v>32834.666666666664</v>
      </c>
      <c r="K29" s="64">
        <f t="shared" si="2"/>
        <v>17975.182481751825</v>
      </c>
    </row>
    <row r="30" spans="1:11" ht="21.75" customHeight="1">
      <c r="A30" s="31">
        <v>24</v>
      </c>
      <c r="B30" s="18" t="s">
        <v>37</v>
      </c>
      <c r="C30" s="57">
        <v>9998</v>
      </c>
      <c r="D30" s="57">
        <v>19622</v>
      </c>
      <c r="E30" s="79">
        <v>270277</v>
      </c>
      <c r="F30" s="79">
        <v>34405</v>
      </c>
      <c r="G30" s="79">
        <v>109698</v>
      </c>
      <c r="H30" s="79">
        <v>36925</v>
      </c>
      <c r="I30" s="64">
        <f t="shared" si="0"/>
        <v>451305</v>
      </c>
      <c r="J30" s="64">
        <f t="shared" si="1"/>
        <v>45139.52790558112</v>
      </c>
      <c r="K30" s="64">
        <f t="shared" si="2"/>
        <v>22999.949036795435</v>
      </c>
    </row>
    <row r="31" spans="1:11" ht="21.75" customHeight="1">
      <c r="A31" s="31">
        <v>25</v>
      </c>
      <c r="B31" s="18" t="s">
        <v>38</v>
      </c>
      <c r="C31" s="57">
        <v>7609</v>
      </c>
      <c r="D31" s="57">
        <v>13773</v>
      </c>
      <c r="E31" s="79">
        <v>131566</v>
      </c>
      <c r="F31" s="79">
        <v>28462</v>
      </c>
      <c r="G31" s="79">
        <v>47044</v>
      </c>
      <c r="H31" s="79">
        <v>29386</v>
      </c>
      <c r="I31" s="64">
        <f t="shared" si="0"/>
        <v>236458</v>
      </c>
      <c r="J31" s="64">
        <f t="shared" si="1"/>
        <v>31076.094099093178</v>
      </c>
      <c r="K31" s="64">
        <f t="shared" si="2"/>
        <v>17168.227691860888</v>
      </c>
    </row>
    <row r="32" spans="1:11" ht="21.75" customHeight="1">
      <c r="A32" s="31">
        <v>26</v>
      </c>
      <c r="B32" s="18" t="s">
        <v>39</v>
      </c>
      <c r="C32" s="57">
        <v>6910</v>
      </c>
      <c r="D32" s="57">
        <v>12325</v>
      </c>
      <c r="E32" s="79">
        <v>143763</v>
      </c>
      <c r="F32" s="79">
        <v>15997</v>
      </c>
      <c r="G32" s="79">
        <v>76291</v>
      </c>
      <c r="H32" s="79">
        <v>35118</v>
      </c>
      <c r="I32" s="64">
        <f t="shared" si="0"/>
        <v>271169</v>
      </c>
      <c r="J32" s="64">
        <f t="shared" si="1"/>
        <v>39242.98118668596</v>
      </c>
      <c r="K32" s="64">
        <f t="shared" si="2"/>
        <v>22001.5415821501</v>
      </c>
    </row>
    <row r="33" spans="1:11" ht="21.75" customHeight="1">
      <c r="A33" s="31">
        <v>27</v>
      </c>
      <c r="B33" s="28" t="s">
        <v>40</v>
      </c>
      <c r="C33" s="57">
        <v>7424</v>
      </c>
      <c r="D33" s="57">
        <v>14197</v>
      </c>
      <c r="E33" s="79">
        <v>133553</v>
      </c>
      <c r="F33" s="79">
        <v>34254</v>
      </c>
      <c r="G33" s="79">
        <v>54599</v>
      </c>
      <c r="H33" s="79">
        <v>36267</v>
      </c>
      <c r="I33" s="64">
        <f t="shared" si="0"/>
        <v>258673</v>
      </c>
      <c r="J33" s="64">
        <f t="shared" si="1"/>
        <v>34842.807112068964</v>
      </c>
      <c r="K33" s="64">
        <f t="shared" si="2"/>
        <v>18220.257800943862</v>
      </c>
    </row>
    <row r="34" spans="1:11" ht="21.75" customHeight="1">
      <c r="A34" s="31">
        <v>28</v>
      </c>
      <c r="B34" s="20" t="s">
        <v>41</v>
      </c>
      <c r="C34" s="57">
        <v>16060</v>
      </c>
      <c r="D34" s="57">
        <v>29081</v>
      </c>
      <c r="E34" s="79">
        <v>436938</v>
      </c>
      <c r="F34" s="79">
        <v>0</v>
      </c>
      <c r="G34" s="79">
        <v>132044</v>
      </c>
      <c r="H34" s="79">
        <v>92165</v>
      </c>
      <c r="I34" s="64">
        <f t="shared" si="0"/>
        <v>661147</v>
      </c>
      <c r="J34" s="64">
        <f t="shared" si="1"/>
        <v>41167.3100871731</v>
      </c>
      <c r="K34" s="64">
        <f t="shared" si="2"/>
        <v>22734.67212269179</v>
      </c>
    </row>
    <row r="35" spans="1:11" ht="21.75" customHeight="1">
      <c r="A35" s="31">
        <v>29</v>
      </c>
      <c r="B35" s="20" t="s">
        <v>42</v>
      </c>
      <c r="C35" s="57">
        <v>6882</v>
      </c>
      <c r="D35" s="57">
        <v>13451</v>
      </c>
      <c r="E35" s="79">
        <v>151253</v>
      </c>
      <c r="F35" s="79">
        <v>12533</v>
      </c>
      <c r="G35" s="79">
        <v>51940</v>
      </c>
      <c r="H35" s="79">
        <v>33967</v>
      </c>
      <c r="I35" s="64">
        <f t="shared" si="0"/>
        <v>249693</v>
      </c>
      <c r="J35" s="64">
        <f t="shared" si="1"/>
        <v>36282.04010462075</v>
      </c>
      <c r="K35" s="64">
        <f t="shared" si="2"/>
        <v>18563.1551557505</v>
      </c>
    </row>
    <row r="36" spans="1:11" ht="21.75" customHeight="1">
      <c r="A36" s="31">
        <v>30</v>
      </c>
      <c r="B36" s="20" t="s">
        <v>43</v>
      </c>
      <c r="C36" s="57">
        <v>11431</v>
      </c>
      <c r="D36" s="57">
        <v>22019</v>
      </c>
      <c r="E36" s="79">
        <v>250882</v>
      </c>
      <c r="F36" s="79">
        <v>0</v>
      </c>
      <c r="G36" s="79">
        <v>116496</v>
      </c>
      <c r="H36" s="79">
        <v>46687</v>
      </c>
      <c r="I36" s="64">
        <f t="shared" si="0"/>
        <v>414065</v>
      </c>
      <c r="J36" s="64">
        <f t="shared" si="1"/>
        <v>36222.990114600645</v>
      </c>
      <c r="K36" s="64">
        <f t="shared" si="2"/>
        <v>18804.895771833417</v>
      </c>
    </row>
    <row r="37" spans="1:11" ht="21.75" customHeight="1">
      <c r="A37" s="31">
        <v>31</v>
      </c>
      <c r="B37" s="20" t="s">
        <v>44</v>
      </c>
      <c r="C37" s="57">
        <v>7413</v>
      </c>
      <c r="D37" s="57">
        <v>12994</v>
      </c>
      <c r="E37" s="79">
        <v>146074</v>
      </c>
      <c r="F37" s="79">
        <v>19957</v>
      </c>
      <c r="G37" s="79">
        <v>46375</v>
      </c>
      <c r="H37" s="79">
        <v>25694</v>
      </c>
      <c r="I37" s="64">
        <f t="shared" si="0"/>
        <v>238100</v>
      </c>
      <c r="J37" s="64">
        <f t="shared" si="1"/>
        <v>32119.249966275464</v>
      </c>
      <c r="K37" s="64">
        <f t="shared" si="2"/>
        <v>18323.84177312606</v>
      </c>
    </row>
    <row r="38" spans="1:11" ht="21.75" customHeight="1">
      <c r="A38" s="32">
        <v>32</v>
      </c>
      <c r="B38" s="25" t="s">
        <v>45</v>
      </c>
      <c r="C38" s="59">
        <v>8640</v>
      </c>
      <c r="D38" s="59">
        <v>15648</v>
      </c>
      <c r="E38" s="80">
        <v>157482</v>
      </c>
      <c r="F38" s="80">
        <v>0</v>
      </c>
      <c r="G38" s="80">
        <v>73810</v>
      </c>
      <c r="H38" s="80">
        <v>35174</v>
      </c>
      <c r="I38" s="70">
        <f t="shared" si="0"/>
        <v>266466</v>
      </c>
      <c r="J38" s="66">
        <f t="shared" si="1"/>
        <v>30840.972222222223</v>
      </c>
      <c r="K38" s="66">
        <f t="shared" si="2"/>
        <v>17028.757668711656</v>
      </c>
    </row>
    <row r="39" spans="1:11" s="21" customFormat="1" ht="21.75" customHeight="1">
      <c r="A39" s="39"/>
      <c r="B39" s="40" t="s">
        <v>47</v>
      </c>
      <c r="C39" s="67">
        <f aca="true" t="shared" si="3" ref="C39:H39">SUM(C7:C38)</f>
        <v>424115</v>
      </c>
      <c r="D39" s="67">
        <f t="shared" si="3"/>
        <v>741052</v>
      </c>
      <c r="E39" s="67">
        <f t="shared" si="3"/>
        <v>8506915</v>
      </c>
      <c r="F39" s="67">
        <f t="shared" si="3"/>
        <v>483141</v>
      </c>
      <c r="G39" s="67">
        <f t="shared" si="3"/>
        <v>3617105</v>
      </c>
      <c r="H39" s="67">
        <f t="shared" si="3"/>
        <v>1938321</v>
      </c>
      <c r="I39" s="67">
        <f t="shared" si="0"/>
        <v>14545482</v>
      </c>
      <c r="J39" s="67">
        <f t="shared" si="1"/>
        <v>34296.080072621815</v>
      </c>
      <c r="K39" s="67">
        <f t="shared" si="2"/>
        <v>19628.152950130356</v>
      </c>
    </row>
    <row r="40" spans="1:11" ht="21.75" customHeight="1">
      <c r="A40" s="33">
        <v>33</v>
      </c>
      <c r="B40" s="26" t="s">
        <v>21</v>
      </c>
      <c r="C40" s="60">
        <v>5833</v>
      </c>
      <c r="D40" s="60">
        <v>10910</v>
      </c>
      <c r="E40" s="81">
        <v>126735</v>
      </c>
      <c r="F40" s="79">
        <v>16614</v>
      </c>
      <c r="G40" s="81">
        <v>65292</v>
      </c>
      <c r="H40" s="79">
        <v>39991</v>
      </c>
      <c r="I40" s="64">
        <f t="shared" si="0"/>
        <v>248632</v>
      </c>
      <c r="J40" s="68">
        <f t="shared" si="1"/>
        <v>42625.06428938796</v>
      </c>
      <c r="K40" s="68">
        <f t="shared" si="2"/>
        <v>22789.36755270394</v>
      </c>
    </row>
    <row r="41" spans="1:11" ht="21.75" customHeight="1">
      <c r="A41" s="31">
        <v>34</v>
      </c>
      <c r="B41" s="20" t="s">
        <v>22</v>
      </c>
      <c r="C41" s="57">
        <v>3288</v>
      </c>
      <c r="D41" s="57">
        <v>5912</v>
      </c>
      <c r="E41" s="79">
        <v>75744</v>
      </c>
      <c r="F41" s="79">
        <v>10595</v>
      </c>
      <c r="G41" s="79">
        <v>37088</v>
      </c>
      <c r="H41" s="79">
        <v>16479</v>
      </c>
      <c r="I41" s="64">
        <f t="shared" si="0"/>
        <v>139906</v>
      </c>
      <c r="J41" s="64">
        <f t="shared" si="1"/>
        <v>42550.48661800486</v>
      </c>
      <c r="K41" s="64">
        <f t="shared" si="2"/>
        <v>23664.749661705006</v>
      </c>
    </row>
    <row r="42" spans="1:11" ht="21.75" customHeight="1">
      <c r="A42" s="31">
        <v>35</v>
      </c>
      <c r="B42" s="20" t="s">
        <v>46</v>
      </c>
      <c r="C42" s="57">
        <v>3504</v>
      </c>
      <c r="D42" s="57">
        <v>6181</v>
      </c>
      <c r="E42" s="79">
        <v>81868</v>
      </c>
      <c r="F42" s="79">
        <v>11363</v>
      </c>
      <c r="G42" s="79">
        <v>27253</v>
      </c>
      <c r="H42" s="79">
        <v>14297</v>
      </c>
      <c r="I42" s="64">
        <f t="shared" si="0"/>
        <v>134781</v>
      </c>
      <c r="J42" s="64">
        <f t="shared" si="1"/>
        <v>38464.897260273974</v>
      </c>
      <c r="K42" s="64">
        <f t="shared" si="2"/>
        <v>21805.694871380034</v>
      </c>
    </row>
    <row r="43" spans="1:11" ht="21.75" customHeight="1">
      <c r="A43" s="31">
        <v>36</v>
      </c>
      <c r="B43" s="20" t="s">
        <v>23</v>
      </c>
      <c r="C43" s="57">
        <v>4804</v>
      </c>
      <c r="D43" s="57">
        <v>8118</v>
      </c>
      <c r="E43" s="79">
        <v>86141</v>
      </c>
      <c r="F43" s="79">
        <v>0</v>
      </c>
      <c r="G43" s="79">
        <v>34620</v>
      </c>
      <c r="H43" s="79">
        <v>19112</v>
      </c>
      <c r="I43" s="64">
        <f t="shared" si="0"/>
        <v>139873</v>
      </c>
      <c r="J43" s="64">
        <f t="shared" si="1"/>
        <v>29115.94504579517</v>
      </c>
      <c r="K43" s="64">
        <f t="shared" si="2"/>
        <v>17229.982754373</v>
      </c>
    </row>
    <row r="44" spans="1:11" ht="21.75" customHeight="1">
      <c r="A44" s="31">
        <v>37</v>
      </c>
      <c r="B44" s="20" t="s">
        <v>24</v>
      </c>
      <c r="C44" s="57">
        <v>3492</v>
      </c>
      <c r="D44" s="57">
        <v>5972</v>
      </c>
      <c r="E44" s="79">
        <v>70560</v>
      </c>
      <c r="F44" s="79">
        <v>12854</v>
      </c>
      <c r="G44" s="79">
        <v>13156</v>
      </c>
      <c r="H44" s="79">
        <v>7040</v>
      </c>
      <c r="I44" s="64">
        <f t="shared" si="0"/>
        <v>103610</v>
      </c>
      <c r="J44" s="64">
        <f t="shared" si="1"/>
        <v>29670.675830469645</v>
      </c>
      <c r="K44" s="64">
        <f t="shared" si="2"/>
        <v>17349.296718017413</v>
      </c>
    </row>
    <row r="45" spans="1:11" ht="21.75" customHeight="1">
      <c r="A45" s="31">
        <v>38</v>
      </c>
      <c r="B45" s="20" t="s">
        <v>25</v>
      </c>
      <c r="C45" s="57">
        <v>2818</v>
      </c>
      <c r="D45" s="57">
        <v>4718</v>
      </c>
      <c r="E45" s="79">
        <v>61885</v>
      </c>
      <c r="F45" s="79">
        <v>12423</v>
      </c>
      <c r="G45" s="79">
        <v>24142</v>
      </c>
      <c r="H45" s="79">
        <v>16377</v>
      </c>
      <c r="I45" s="64">
        <f t="shared" si="0"/>
        <v>114827</v>
      </c>
      <c r="J45" s="64">
        <f t="shared" si="1"/>
        <v>40747.693399574164</v>
      </c>
      <c r="K45" s="64">
        <f t="shared" si="2"/>
        <v>24338.066977532853</v>
      </c>
    </row>
    <row r="46" spans="1:11" ht="21.75" customHeight="1">
      <c r="A46" s="31">
        <v>39</v>
      </c>
      <c r="B46" s="20" t="s">
        <v>26</v>
      </c>
      <c r="C46" s="57">
        <v>7487</v>
      </c>
      <c r="D46" s="57">
        <v>13085</v>
      </c>
      <c r="E46" s="79">
        <v>210540</v>
      </c>
      <c r="F46" s="79">
        <v>45496</v>
      </c>
      <c r="G46" s="79">
        <v>20176</v>
      </c>
      <c r="H46" s="79">
        <v>16032</v>
      </c>
      <c r="I46" s="64">
        <f t="shared" si="0"/>
        <v>292244</v>
      </c>
      <c r="J46" s="64">
        <f t="shared" si="1"/>
        <v>39033.524776278886</v>
      </c>
      <c r="K46" s="64">
        <f t="shared" si="2"/>
        <v>22334.275888421857</v>
      </c>
    </row>
    <row r="47" spans="1:11" ht="21.75" customHeight="1">
      <c r="A47" s="31">
        <v>40</v>
      </c>
      <c r="B47" s="20" t="s">
        <v>27</v>
      </c>
      <c r="C47" s="57">
        <v>1640</v>
      </c>
      <c r="D47" s="57">
        <v>3000</v>
      </c>
      <c r="E47" s="79">
        <v>37280</v>
      </c>
      <c r="F47" s="79">
        <v>3673</v>
      </c>
      <c r="G47" s="79">
        <v>11073</v>
      </c>
      <c r="H47" s="79">
        <v>11093</v>
      </c>
      <c r="I47" s="64">
        <f t="shared" si="0"/>
        <v>63119</v>
      </c>
      <c r="J47" s="64">
        <f t="shared" si="1"/>
        <v>38487.19512195122</v>
      </c>
      <c r="K47" s="64">
        <f t="shared" si="2"/>
        <v>21039.666666666668</v>
      </c>
    </row>
    <row r="48" spans="1:11" ht="21.75" customHeight="1">
      <c r="A48" s="31">
        <v>41</v>
      </c>
      <c r="B48" s="20" t="s">
        <v>28</v>
      </c>
      <c r="C48" s="57">
        <v>4293</v>
      </c>
      <c r="D48" s="57">
        <v>8705</v>
      </c>
      <c r="E48" s="79">
        <v>98440</v>
      </c>
      <c r="F48" s="79">
        <v>18912</v>
      </c>
      <c r="G48" s="79">
        <v>31293</v>
      </c>
      <c r="H48" s="79">
        <v>14671</v>
      </c>
      <c r="I48" s="64">
        <f t="shared" si="0"/>
        <v>163316</v>
      </c>
      <c r="J48" s="64">
        <f t="shared" si="1"/>
        <v>38042.394595853715</v>
      </c>
      <c r="K48" s="64">
        <f t="shared" si="2"/>
        <v>18761.171740379094</v>
      </c>
    </row>
    <row r="49" spans="1:11" ht="21.75" customHeight="1">
      <c r="A49" s="31">
        <v>42</v>
      </c>
      <c r="B49" s="20" t="s">
        <v>29</v>
      </c>
      <c r="C49" s="57">
        <v>1531</v>
      </c>
      <c r="D49" s="57">
        <v>2897</v>
      </c>
      <c r="E49" s="79">
        <v>36320</v>
      </c>
      <c r="F49" s="79">
        <v>7060</v>
      </c>
      <c r="G49" s="79">
        <v>11258</v>
      </c>
      <c r="H49" s="79">
        <v>6725</v>
      </c>
      <c r="I49" s="64">
        <f t="shared" si="0"/>
        <v>61363</v>
      </c>
      <c r="J49" s="64">
        <f t="shared" si="1"/>
        <v>40080.33964728935</v>
      </c>
      <c r="K49" s="64">
        <f t="shared" si="2"/>
        <v>21181.567138419054</v>
      </c>
    </row>
    <row r="50" spans="1:11" ht="21.75" customHeight="1">
      <c r="A50" s="31">
        <v>43</v>
      </c>
      <c r="B50" s="20" t="s">
        <v>30</v>
      </c>
      <c r="C50" s="57">
        <v>4339</v>
      </c>
      <c r="D50" s="57">
        <v>8608</v>
      </c>
      <c r="E50" s="79">
        <v>115155</v>
      </c>
      <c r="F50" s="79">
        <v>20136</v>
      </c>
      <c r="G50" s="79">
        <v>41030</v>
      </c>
      <c r="H50" s="79">
        <v>19202</v>
      </c>
      <c r="I50" s="64">
        <f t="shared" si="0"/>
        <v>195523</v>
      </c>
      <c r="J50" s="64">
        <f t="shared" si="1"/>
        <v>45061.76538372897</v>
      </c>
      <c r="K50" s="64">
        <f t="shared" si="2"/>
        <v>22714.1031598513</v>
      </c>
    </row>
    <row r="51" spans="1:11" ht="21.75" customHeight="1">
      <c r="A51" s="32">
        <v>44</v>
      </c>
      <c r="B51" s="25" t="s">
        <v>31</v>
      </c>
      <c r="C51" s="59">
        <v>3555</v>
      </c>
      <c r="D51" s="59">
        <v>6048</v>
      </c>
      <c r="E51" s="80">
        <v>52814</v>
      </c>
      <c r="F51" s="80">
        <v>0</v>
      </c>
      <c r="G51" s="80">
        <v>23168</v>
      </c>
      <c r="H51" s="80">
        <v>13634</v>
      </c>
      <c r="I51" s="64">
        <f t="shared" si="0"/>
        <v>89616</v>
      </c>
      <c r="J51" s="66">
        <f t="shared" si="1"/>
        <v>25208.438818565402</v>
      </c>
      <c r="K51" s="66">
        <f t="shared" si="2"/>
        <v>14817.460317460318</v>
      </c>
    </row>
    <row r="52" spans="1:11" s="21" customFormat="1" ht="21.75" customHeight="1">
      <c r="A52" s="39"/>
      <c r="B52" s="41" t="s">
        <v>1</v>
      </c>
      <c r="C52" s="67">
        <f aca="true" t="shared" si="4" ref="C52:H52">SUM(C40:C51)</f>
        <v>46584</v>
      </c>
      <c r="D52" s="67">
        <f t="shared" si="4"/>
        <v>84154</v>
      </c>
      <c r="E52" s="67">
        <f t="shared" si="4"/>
        <v>1053482</v>
      </c>
      <c r="F52" s="67">
        <f t="shared" si="4"/>
        <v>159126</v>
      </c>
      <c r="G52" s="67">
        <f t="shared" si="4"/>
        <v>339549</v>
      </c>
      <c r="H52" s="67">
        <f t="shared" si="4"/>
        <v>194653</v>
      </c>
      <c r="I52" s="67">
        <f t="shared" si="0"/>
        <v>1746810</v>
      </c>
      <c r="J52" s="67">
        <f t="shared" si="1"/>
        <v>37498.06800618238</v>
      </c>
      <c r="K52" s="67">
        <f t="shared" si="2"/>
        <v>20757.30208902726</v>
      </c>
    </row>
    <row r="53" spans="1:11" s="21" customFormat="1" ht="21.75" customHeight="1">
      <c r="A53" s="42"/>
      <c r="B53" s="43" t="s">
        <v>61</v>
      </c>
      <c r="C53" s="69">
        <f aca="true" t="shared" si="5" ref="C53:H53">SUM(C52+C39)</f>
        <v>470699</v>
      </c>
      <c r="D53" s="69">
        <f t="shared" si="5"/>
        <v>825206</v>
      </c>
      <c r="E53" s="69">
        <f t="shared" si="5"/>
        <v>9560397</v>
      </c>
      <c r="F53" s="69">
        <f t="shared" si="5"/>
        <v>642267</v>
      </c>
      <c r="G53" s="69">
        <f t="shared" si="5"/>
        <v>3956654</v>
      </c>
      <c r="H53" s="69">
        <f t="shared" si="5"/>
        <v>2132974</v>
      </c>
      <c r="I53" s="69">
        <f t="shared" si="0"/>
        <v>16292292</v>
      </c>
      <c r="J53" s="69">
        <f t="shared" si="1"/>
        <v>34612.97347136918</v>
      </c>
      <c r="K53" s="69">
        <f t="shared" si="2"/>
        <v>19743.30288437069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2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F41" sqref="F41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63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3" t="s">
        <v>48</v>
      </c>
      <c r="B3" s="92" t="s">
        <v>49</v>
      </c>
      <c r="C3" s="86" t="s">
        <v>50</v>
      </c>
      <c r="D3" s="87"/>
      <c r="E3" s="86" t="s">
        <v>51</v>
      </c>
      <c r="F3" s="98"/>
      <c r="G3" s="98"/>
      <c r="H3" s="98"/>
      <c r="I3" s="15"/>
      <c r="J3" s="95" t="s">
        <v>52</v>
      </c>
      <c r="K3" s="95" t="s">
        <v>53</v>
      </c>
    </row>
    <row r="4" spans="1:11" ht="17.25" customHeight="1">
      <c r="A4" s="84"/>
      <c r="B4" s="93"/>
      <c r="C4" s="88" t="s">
        <v>54</v>
      </c>
      <c r="D4" s="91" t="s">
        <v>55</v>
      </c>
      <c r="E4" s="95" t="s">
        <v>56</v>
      </c>
      <c r="F4" s="95" t="s">
        <v>57</v>
      </c>
      <c r="G4" s="95" t="s">
        <v>58</v>
      </c>
      <c r="H4" s="95" t="s">
        <v>0</v>
      </c>
      <c r="I4" s="16" t="s">
        <v>59</v>
      </c>
      <c r="J4" s="96"/>
      <c r="K4" s="96"/>
    </row>
    <row r="5" spans="1:11" ht="17.25" customHeight="1">
      <c r="A5" s="84"/>
      <c r="B5" s="93"/>
      <c r="C5" s="89"/>
      <c r="D5" s="91"/>
      <c r="E5" s="96"/>
      <c r="F5" s="96"/>
      <c r="G5" s="96"/>
      <c r="H5" s="96"/>
      <c r="I5" s="16" t="s">
        <v>60</v>
      </c>
      <c r="J5" s="96"/>
      <c r="K5" s="96"/>
    </row>
    <row r="6" spans="1:11" ht="17.25" customHeight="1">
      <c r="A6" s="85"/>
      <c r="B6" s="94"/>
      <c r="C6" s="90"/>
      <c r="D6" s="91"/>
      <c r="E6" s="97"/>
      <c r="F6" s="97"/>
      <c r="G6" s="97"/>
      <c r="H6" s="97"/>
      <c r="I6" s="17"/>
      <c r="J6" s="97"/>
      <c r="K6" s="97"/>
    </row>
    <row r="7" spans="1:11" ht="21.75" customHeight="1">
      <c r="A7" s="30">
        <v>1</v>
      </c>
      <c r="B7" s="24" t="s">
        <v>3</v>
      </c>
      <c r="C7" s="56">
        <v>19887</v>
      </c>
      <c r="D7" s="56">
        <v>24210</v>
      </c>
      <c r="E7" s="78">
        <v>355408</v>
      </c>
      <c r="F7" s="78">
        <v>0</v>
      </c>
      <c r="G7" s="78">
        <v>171819</v>
      </c>
      <c r="H7" s="78">
        <v>79938</v>
      </c>
      <c r="I7" s="62">
        <f>SUM(E7:H7)</f>
        <v>607165</v>
      </c>
      <c r="J7" s="62">
        <f>SUM(I7*1000/C7)</f>
        <v>30530.748730326344</v>
      </c>
      <c r="K7" s="62">
        <f>SUM(I7*1000/D7)</f>
        <v>25079.099545642297</v>
      </c>
    </row>
    <row r="8" spans="1:11" ht="21.75" customHeight="1">
      <c r="A8" s="31">
        <v>2</v>
      </c>
      <c r="B8" s="20" t="s">
        <v>4</v>
      </c>
      <c r="C8" s="57">
        <v>11228</v>
      </c>
      <c r="D8" s="57">
        <v>13495</v>
      </c>
      <c r="E8" s="79">
        <v>207690</v>
      </c>
      <c r="F8" s="79">
        <v>0</v>
      </c>
      <c r="G8" s="79">
        <v>138497</v>
      </c>
      <c r="H8" s="79">
        <v>0</v>
      </c>
      <c r="I8" s="64">
        <f>SUM(E8:H8)</f>
        <v>346187</v>
      </c>
      <c r="J8" s="64">
        <f aca="true" t="shared" si="0" ref="J8:J51">SUM(I8*1000/C8)</f>
        <v>30832.47239045244</v>
      </c>
      <c r="K8" s="64">
        <f aca="true" t="shared" si="1" ref="K8:K51">SUM(I8*1000/D8)</f>
        <v>25652.982586143014</v>
      </c>
    </row>
    <row r="9" spans="1:11" ht="21.75" customHeight="1">
      <c r="A9" s="31">
        <v>3</v>
      </c>
      <c r="B9" s="20" t="s">
        <v>5</v>
      </c>
      <c r="C9" s="57">
        <v>11080</v>
      </c>
      <c r="D9" s="57">
        <v>13436</v>
      </c>
      <c r="E9" s="79">
        <v>213861</v>
      </c>
      <c r="F9" s="79">
        <v>0</v>
      </c>
      <c r="G9" s="79">
        <v>93150</v>
      </c>
      <c r="H9" s="79">
        <v>52721</v>
      </c>
      <c r="I9" s="64">
        <f aca="true" t="shared" si="2" ref="I9:I51">SUM(E9:H9)</f>
        <v>359732</v>
      </c>
      <c r="J9" s="64">
        <f t="shared" si="0"/>
        <v>32466.78700361011</v>
      </c>
      <c r="K9" s="64">
        <f t="shared" si="1"/>
        <v>26773.74218517416</v>
      </c>
    </row>
    <row r="10" spans="1:11" ht="21.75" customHeight="1">
      <c r="A10" s="31">
        <v>4</v>
      </c>
      <c r="B10" s="20" t="s">
        <v>6</v>
      </c>
      <c r="C10" s="57">
        <v>12024</v>
      </c>
      <c r="D10" s="57">
        <v>15181</v>
      </c>
      <c r="E10" s="79">
        <v>176613</v>
      </c>
      <c r="F10" s="79">
        <v>0</v>
      </c>
      <c r="G10" s="79">
        <v>128349</v>
      </c>
      <c r="H10" s="79">
        <v>0</v>
      </c>
      <c r="I10" s="64">
        <f t="shared" si="2"/>
        <v>304962</v>
      </c>
      <c r="J10" s="64">
        <f t="shared" si="0"/>
        <v>25362.774451097805</v>
      </c>
      <c r="K10" s="64">
        <f t="shared" si="1"/>
        <v>20088.399973651274</v>
      </c>
    </row>
    <row r="11" spans="1:11" ht="21.75" customHeight="1">
      <c r="A11" s="31">
        <v>5</v>
      </c>
      <c r="B11" s="20" t="s">
        <v>7</v>
      </c>
      <c r="C11" s="57">
        <v>6303</v>
      </c>
      <c r="D11" s="57">
        <v>7941</v>
      </c>
      <c r="E11" s="79">
        <v>67508</v>
      </c>
      <c r="F11" s="79">
        <v>13380</v>
      </c>
      <c r="G11" s="79">
        <v>60812</v>
      </c>
      <c r="H11" s="79">
        <v>23667</v>
      </c>
      <c r="I11" s="64">
        <f t="shared" si="2"/>
        <v>165367</v>
      </c>
      <c r="J11" s="64">
        <f t="shared" si="0"/>
        <v>26236.236712676502</v>
      </c>
      <c r="K11" s="64">
        <f t="shared" si="1"/>
        <v>20824.45535826722</v>
      </c>
    </row>
    <row r="12" spans="1:11" ht="21.75" customHeight="1">
      <c r="A12" s="31">
        <v>6</v>
      </c>
      <c r="B12" s="20" t="s">
        <v>8</v>
      </c>
      <c r="C12" s="57">
        <v>4461</v>
      </c>
      <c r="D12" s="57">
        <v>5801</v>
      </c>
      <c r="E12" s="79">
        <v>77450</v>
      </c>
      <c r="F12" s="79">
        <v>7416</v>
      </c>
      <c r="G12" s="79">
        <v>41012</v>
      </c>
      <c r="H12" s="79">
        <v>20597</v>
      </c>
      <c r="I12" s="64">
        <f t="shared" si="2"/>
        <v>146475</v>
      </c>
      <c r="J12" s="64">
        <f t="shared" si="0"/>
        <v>32834.56624075319</v>
      </c>
      <c r="K12" s="64">
        <f t="shared" si="1"/>
        <v>25249.95690398207</v>
      </c>
    </row>
    <row r="13" spans="1:11" ht="21.75" customHeight="1">
      <c r="A13" s="31">
        <v>7</v>
      </c>
      <c r="B13" s="20" t="s">
        <v>32</v>
      </c>
      <c r="C13" s="57">
        <v>5524</v>
      </c>
      <c r="D13" s="57">
        <v>6761</v>
      </c>
      <c r="E13" s="79">
        <v>74335</v>
      </c>
      <c r="F13" s="79">
        <v>0</v>
      </c>
      <c r="G13" s="79">
        <v>60284</v>
      </c>
      <c r="H13" s="79">
        <v>0</v>
      </c>
      <c r="I13" s="64">
        <f t="shared" si="2"/>
        <v>134619</v>
      </c>
      <c r="J13" s="64">
        <f t="shared" si="0"/>
        <v>24369.840695148443</v>
      </c>
      <c r="K13" s="64">
        <f t="shared" si="1"/>
        <v>19911.107824286348</v>
      </c>
    </row>
    <row r="14" spans="1:11" ht="21.75" customHeight="1">
      <c r="A14" s="31">
        <v>8</v>
      </c>
      <c r="B14" s="20" t="s">
        <v>9</v>
      </c>
      <c r="C14" s="57">
        <v>3988</v>
      </c>
      <c r="D14" s="57">
        <v>5097</v>
      </c>
      <c r="E14" s="79">
        <v>59505</v>
      </c>
      <c r="F14" s="79">
        <v>12297</v>
      </c>
      <c r="G14" s="79">
        <v>28049</v>
      </c>
      <c r="H14" s="79">
        <v>13923</v>
      </c>
      <c r="I14" s="64">
        <f t="shared" si="2"/>
        <v>113774</v>
      </c>
      <c r="J14" s="64">
        <f t="shared" si="0"/>
        <v>28529.087261785357</v>
      </c>
      <c r="K14" s="64">
        <f t="shared" si="1"/>
        <v>22321.75789680204</v>
      </c>
    </row>
    <row r="15" spans="1:11" ht="21.75" customHeight="1">
      <c r="A15" s="31">
        <v>9</v>
      </c>
      <c r="B15" s="20" t="s">
        <v>33</v>
      </c>
      <c r="C15" s="57">
        <v>5390</v>
      </c>
      <c r="D15" s="57">
        <v>6861</v>
      </c>
      <c r="E15" s="79">
        <v>113393</v>
      </c>
      <c r="F15" s="79">
        <v>0</v>
      </c>
      <c r="G15" s="79">
        <v>49194</v>
      </c>
      <c r="H15" s="79">
        <v>20989</v>
      </c>
      <c r="I15" s="64">
        <f t="shared" si="2"/>
        <v>183576</v>
      </c>
      <c r="J15" s="64">
        <f t="shared" si="0"/>
        <v>34058.62708719852</v>
      </c>
      <c r="K15" s="64">
        <f t="shared" si="1"/>
        <v>26756.44949715785</v>
      </c>
    </row>
    <row r="16" spans="1:11" ht="21.75" customHeight="1">
      <c r="A16" s="31">
        <v>10</v>
      </c>
      <c r="B16" s="20" t="s">
        <v>10</v>
      </c>
      <c r="C16" s="57">
        <v>4047</v>
      </c>
      <c r="D16" s="57">
        <v>5081</v>
      </c>
      <c r="E16" s="79">
        <v>33164</v>
      </c>
      <c r="F16" s="79">
        <v>4658</v>
      </c>
      <c r="G16" s="79">
        <v>27998</v>
      </c>
      <c r="H16" s="79">
        <v>13116</v>
      </c>
      <c r="I16" s="64">
        <f t="shared" si="2"/>
        <v>78936</v>
      </c>
      <c r="J16" s="64">
        <f t="shared" si="0"/>
        <v>19504.81838398814</v>
      </c>
      <c r="K16" s="64">
        <f t="shared" si="1"/>
        <v>15535.524503050581</v>
      </c>
    </row>
    <row r="17" spans="1:11" ht="21.75" customHeight="1">
      <c r="A17" s="31">
        <v>11</v>
      </c>
      <c r="B17" s="20" t="s">
        <v>11</v>
      </c>
      <c r="C17" s="57">
        <v>2220</v>
      </c>
      <c r="D17" s="57">
        <v>2711</v>
      </c>
      <c r="E17" s="79">
        <v>33654</v>
      </c>
      <c r="F17" s="79">
        <v>6891</v>
      </c>
      <c r="G17" s="79">
        <v>17296</v>
      </c>
      <c r="H17" s="79">
        <v>7326</v>
      </c>
      <c r="I17" s="64">
        <f t="shared" si="2"/>
        <v>65167</v>
      </c>
      <c r="J17" s="64">
        <f t="shared" si="0"/>
        <v>29354.504504504504</v>
      </c>
      <c r="K17" s="64">
        <f t="shared" si="1"/>
        <v>24037.99336038362</v>
      </c>
    </row>
    <row r="18" spans="1:11" ht="21.75" customHeight="1">
      <c r="A18" s="31">
        <v>12</v>
      </c>
      <c r="B18" s="20" t="s">
        <v>12</v>
      </c>
      <c r="C18" s="57">
        <v>3543</v>
      </c>
      <c r="D18" s="57">
        <v>4279</v>
      </c>
      <c r="E18" s="79">
        <v>52563</v>
      </c>
      <c r="F18" s="79">
        <v>6343</v>
      </c>
      <c r="G18" s="79">
        <v>29922</v>
      </c>
      <c r="H18" s="79">
        <v>14471</v>
      </c>
      <c r="I18" s="64">
        <f t="shared" si="2"/>
        <v>103299</v>
      </c>
      <c r="J18" s="64">
        <f t="shared" si="0"/>
        <v>29155.80016934801</v>
      </c>
      <c r="K18" s="64">
        <f t="shared" si="1"/>
        <v>24140.920775882216</v>
      </c>
    </row>
    <row r="19" spans="1:11" ht="21.75" customHeight="1">
      <c r="A19" s="31">
        <v>13</v>
      </c>
      <c r="B19" s="20" t="s">
        <v>13</v>
      </c>
      <c r="C19" s="57">
        <v>6495</v>
      </c>
      <c r="D19" s="57">
        <v>8152</v>
      </c>
      <c r="E19" s="79">
        <v>115784</v>
      </c>
      <c r="F19" s="79">
        <v>0</v>
      </c>
      <c r="G19" s="79">
        <v>74084</v>
      </c>
      <c r="H19" s="79">
        <v>0</v>
      </c>
      <c r="I19" s="64">
        <f t="shared" si="2"/>
        <v>189868</v>
      </c>
      <c r="J19" s="64">
        <f t="shared" si="0"/>
        <v>29232.948421862973</v>
      </c>
      <c r="K19" s="64">
        <f t="shared" si="1"/>
        <v>23290.9715407262</v>
      </c>
    </row>
    <row r="20" spans="1:11" ht="21.75" customHeight="1">
      <c r="A20" s="31">
        <v>14</v>
      </c>
      <c r="B20" s="20" t="s">
        <v>14</v>
      </c>
      <c r="C20" s="57">
        <v>7934</v>
      </c>
      <c r="D20" s="57">
        <v>9460</v>
      </c>
      <c r="E20" s="79">
        <v>98283</v>
      </c>
      <c r="F20" s="79">
        <v>0</v>
      </c>
      <c r="G20" s="79">
        <v>57757</v>
      </c>
      <c r="H20" s="79">
        <v>35767</v>
      </c>
      <c r="I20" s="64">
        <f t="shared" si="2"/>
        <v>191807</v>
      </c>
      <c r="J20" s="64">
        <f t="shared" si="0"/>
        <v>24175.321401562895</v>
      </c>
      <c r="K20" s="64">
        <f t="shared" si="1"/>
        <v>20275.581395348836</v>
      </c>
    </row>
    <row r="21" spans="1:11" ht="21.75" customHeight="1">
      <c r="A21" s="31">
        <v>15</v>
      </c>
      <c r="B21" s="20" t="s">
        <v>15</v>
      </c>
      <c r="C21" s="57">
        <v>5402</v>
      </c>
      <c r="D21" s="57">
        <v>6474</v>
      </c>
      <c r="E21" s="79">
        <v>58905</v>
      </c>
      <c r="F21" s="79">
        <v>0</v>
      </c>
      <c r="G21" s="79">
        <v>94380</v>
      </c>
      <c r="H21" s="79">
        <v>0</v>
      </c>
      <c r="I21" s="64">
        <f t="shared" si="2"/>
        <v>153285</v>
      </c>
      <c r="J21" s="64">
        <f t="shared" si="0"/>
        <v>28375.601629026285</v>
      </c>
      <c r="K21" s="64">
        <f t="shared" si="1"/>
        <v>23677.01575532901</v>
      </c>
    </row>
    <row r="22" spans="1:11" ht="21.75" customHeight="1">
      <c r="A22" s="31">
        <v>16</v>
      </c>
      <c r="B22" s="20" t="s">
        <v>16</v>
      </c>
      <c r="C22" s="57">
        <v>13183</v>
      </c>
      <c r="D22" s="57">
        <v>16187</v>
      </c>
      <c r="E22" s="79">
        <v>233802</v>
      </c>
      <c r="F22" s="79">
        <v>0</v>
      </c>
      <c r="G22" s="79">
        <v>174448</v>
      </c>
      <c r="H22" s="79">
        <v>0</v>
      </c>
      <c r="I22" s="64">
        <f t="shared" si="2"/>
        <v>408250</v>
      </c>
      <c r="J22" s="64">
        <f t="shared" si="0"/>
        <v>30967.91322157324</v>
      </c>
      <c r="K22" s="64">
        <f t="shared" si="1"/>
        <v>25220.856242663867</v>
      </c>
    </row>
    <row r="23" spans="1:11" ht="21.75" customHeight="1">
      <c r="A23" s="31">
        <v>17</v>
      </c>
      <c r="B23" s="20" t="s">
        <v>17</v>
      </c>
      <c r="C23" s="57">
        <v>10203</v>
      </c>
      <c r="D23" s="57">
        <v>12570</v>
      </c>
      <c r="E23" s="79">
        <v>108015</v>
      </c>
      <c r="F23" s="79">
        <v>0</v>
      </c>
      <c r="G23" s="79">
        <v>95773</v>
      </c>
      <c r="H23" s="79">
        <v>0</v>
      </c>
      <c r="I23" s="64">
        <f t="shared" si="2"/>
        <v>203788</v>
      </c>
      <c r="J23" s="64">
        <f t="shared" si="0"/>
        <v>19973.341174164463</v>
      </c>
      <c r="K23" s="64">
        <f t="shared" si="1"/>
        <v>16212.25139220366</v>
      </c>
    </row>
    <row r="24" spans="1:11" ht="21.75" customHeight="1">
      <c r="A24" s="31">
        <v>18</v>
      </c>
      <c r="B24" s="20" t="s">
        <v>18</v>
      </c>
      <c r="C24" s="57">
        <v>5787</v>
      </c>
      <c r="D24" s="57">
        <v>7180</v>
      </c>
      <c r="E24" s="79">
        <v>85029</v>
      </c>
      <c r="F24" s="79">
        <v>11213</v>
      </c>
      <c r="G24" s="79">
        <v>55643</v>
      </c>
      <c r="H24" s="79">
        <v>26349</v>
      </c>
      <c r="I24" s="64">
        <f t="shared" si="2"/>
        <v>178234</v>
      </c>
      <c r="J24" s="64">
        <f t="shared" si="0"/>
        <v>30799.03231380681</v>
      </c>
      <c r="K24" s="64">
        <f t="shared" si="1"/>
        <v>24823.67688022284</v>
      </c>
    </row>
    <row r="25" spans="1:11" ht="21.75" customHeight="1">
      <c r="A25" s="31">
        <v>19</v>
      </c>
      <c r="B25" s="20" t="s">
        <v>19</v>
      </c>
      <c r="C25" s="57">
        <v>2790</v>
      </c>
      <c r="D25" s="57">
        <v>3507</v>
      </c>
      <c r="E25" s="79">
        <v>24257</v>
      </c>
      <c r="F25" s="79">
        <v>3360</v>
      </c>
      <c r="G25" s="79">
        <v>20230</v>
      </c>
      <c r="H25" s="79">
        <v>8349</v>
      </c>
      <c r="I25" s="64">
        <f t="shared" si="2"/>
        <v>56196</v>
      </c>
      <c r="J25" s="64">
        <f t="shared" si="0"/>
        <v>20141.935483870966</v>
      </c>
      <c r="K25" s="64">
        <f t="shared" si="1"/>
        <v>16023.952095808383</v>
      </c>
    </row>
    <row r="26" spans="1:11" ht="21.75" customHeight="1">
      <c r="A26" s="31">
        <v>20</v>
      </c>
      <c r="B26" s="20" t="s">
        <v>20</v>
      </c>
      <c r="C26" s="57">
        <v>3708</v>
      </c>
      <c r="D26" s="57">
        <v>4574</v>
      </c>
      <c r="E26" s="79">
        <v>84764</v>
      </c>
      <c r="F26" s="79">
        <v>0</v>
      </c>
      <c r="G26" s="79">
        <v>66601</v>
      </c>
      <c r="H26" s="79">
        <v>0</v>
      </c>
      <c r="I26" s="64">
        <f t="shared" si="2"/>
        <v>151365</v>
      </c>
      <c r="J26" s="64">
        <f t="shared" si="0"/>
        <v>40821.19741100324</v>
      </c>
      <c r="K26" s="64">
        <f t="shared" si="1"/>
        <v>33092.47923043288</v>
      </c>
    </row>
    <row r="27" spans="1:11" ht="21.75" customHeight="1">
      <c r="A27" s="31">
        <v>21</v>
      </c>
      <c r="B27" s="20" t="s">
        <v>34</v>
      </c>
      <c r="C27" s="57">
        <v>3805</v>
      </c>
      <c r="D27" s="57">
        <v>4742</v>
      </c>
      <c r="E27" s="79">
        <v>39994</v>
      </c>
      <c r="F27" s="79">
        <v>4670</v>
      </c>
      <c r="G27" s="79">
        <v>18839</v>
      </c>
      <c r="H27" s="79">
        <v>12405</v>
      </c>
      <c r="I27" s="64">
        <f t="shared" si="2"/>
        <v>75908</v>
      </c>
      <c r="J27" s="64">
        <f aca="true" t="shared" si="3" ref="J27:J32">SUM(I27*1000/C27)</f>
        <v>19949.540078843627</v>
      </c>
      <c r="K27" s="64">
        <f aca="true" t="shared" si="4" ref="K27:K32">SUM(I27*1000/D27)</f>
        <v>16007.591733445803</v>
      </c>
    </row>
    <row r="28" spans="1:11" ht="21.75" customHeight="1">
      <c r="A28" s="31">
        <v>22</v>
      </c>
      <c r="B28" s="18" t="s">
        <v>35</v>
      </c>
      <c r="C28" s="57">
        <v>3979</v>
      </c>
      <c r="D28" s="57">
        <v>4971</v>
      </c>
      <c r="E28" s="79">
        <v>54122</v>
      </c>
      <c r="F28" s="79">
        <v>0</v>
      </c>
      <c r="G28" s="79">
        <v>45849</v>
      </c>
      <c r="H28" s="79">
        <v>0</v>
      </c>
      <c r="I28" s="64">
        <f t="shared" si="2"/>
        <v>99971</v>
      </c>
      <c r="J28" s="64">
        <f t="shared" si="3"/>
        <v>25124.654435787885</v>
      </c>
      <c r="K28" s="64">
        <f t="shared" si="4"/>
        <v>20110.842888754778</v>
      </c>
    </row>
    <row r="29" spans="1:11" ht="21.75" customHeight="1">
      <c r="A29" s="31">
        <v>23</v>
      </c>
      <c r="B29" s="18" t="s">
        <v>36</v>
      </c>
      <c r="C29" s="57">
        <v>9290</v>
      </c>
      <c r="D29" s="57">
        <v>11779</v>
      </c>
      <c r="E29" s="79">
        <v>145975</v>
      </c>
      <c r="F29" s="79">
        <v>0</v>
      </c>
      <c r="G29" s="79">
        <v>108124</v>
      </c>
      <c r="H29" s="79">
        <v>0</v>
      </c>
      <c r="I29" s="64">
        <f t="shared" si="2"/>
        <v>254099</v>
      </c>
      <c r="J29" s="64">
        <f t="shared" si="3"/>
        <v>27351.8837459634</v>
      </c>
      <c r="K29" s="64">
        <f t="shared" si="4"/>
        <v>21572.20477120299</v>
      </c>
    </row>
    <row r="30" spans="1:11" ht="21.75" customHeight="1">
      <c r="A30" s="31">
        <v>24</v>
      </c>
      <c r="B30" s="18" t="s">
        <v>37</v>
      </c>
      <c r="C30" s="57">
        <v>5597</v>
      </c>
      <c r="D30" s="57">
        <v>7355</v>
      </c>
      <c r="E30" s="79">
        <v>85656</v>
      </c>
      <c r="F30" s="79">
        <v>12576</v>
      </c>
      <c r="G30" s="79">
        <v>54396</v>
      </c>
      <c r="H30" s="79">
        <v>13479</v>
      </c>
      <c r="I30" s="64">
        <f t="shared" si="2"/>
        <v>166107</v>
      </c>
      <c r="J30" s="64">
        <f t="shared" si="3"/>
        <v>29677.863140968377</v>
      </c>
      <c r="K30" s="64">
        <f t="shared" si="4"/>
        <v>22584.22841604351</v>
      </c>
    </row>
    <row r="31" spans="1:11" ht="21.75" customHeight="1">
      <c r="A31" s="31">
        <v>25</v>
      </c>
      <c r="B31" s="18" t="s">
        <v>38</v>
      </c>
      <c r="C31" s="57">
        <v>3964</v>
      </c>
      <c r="D31" s="57">
        <v>5040</v>
      </c>
      <c r="E31" s="79">
        <v>36426</v>
      </c>
      <c r="F31" s="79">
        <v>5083</v>
      </c>
      <c r="G31" s="79">
        <v>35467</v>
      </c>
      <c r="H31" s="79">
        <v>15178</v>
      </c>
      <c r="I31" s="64">
        <f t="shared" si="2"/>
        <v>92154</v>
      </c>
      <c r="J31" s="64">
        <f t="shared" si="3"/>
        <v>23247.729566094855</v>
      </c>
      <c r="K31" s="64">
        <f t="shared" si="4"/>
        <v>18284.52380952381</v>
      </c>
    </row>
    <row r="32" spans="1:11" ht="21.75" customHeight="1">
      <c r="A32" s="31">
        <v>26</v>
      </c>
      <c r="B32" s="18" t="s">
        <v>39</v>
      </c>
      <c r="C32" s="57">
        <v>3349</v>
      </c>
      <c r="D32" s="57">
        <v>4219</v>
      </c>
      <c r="E32" s="79">
        <v>51104</v>
      </c>
      <c r="F32" s="79">
        <v>0</v>
      </c>
      <c r="G32" s="79">
        <v>33630</v>
      </c>
      <c r="H32" s="79">
        <v>13001</v>
      </c>
      <c r="I32" s="64">
        <f t="shared" si="2"/>
        <v>97735</v>
      </c>
      <c r="J32" s="64">
        <f t="shared" si="3"/>
        <v>29183.338309943265</v>
      </c>
      <c r="K32" s="64">
        <f t="shared" si="4"/>
        <v>23165.442047878645</v>
      </c>
    </row>
    <row r="33" spans="1:11" ht="21.75" customHeight="1">
      <c r="A33" s="31">
        <v>27</v>
      </c>
      <c r="B33" s="28" t="s">
        <v>40</v>
      </c>
      <c r="C33" s="57">
        <v>4267</v>
      </c>
      <c r="D33" s="57">
        <v>5581</v>
      </c>
      <c r="E33" s="79">
        <v>91963</v>
      </c>
      <c r="F33" s="79">
        <v>9338</v>
      </c>
      <c r="G33" s="79">
        <v>38512</v>
      </c>
      <c r="H33" s="79">
        <v>13222</v>
      </c>
      <c r="I33" s="64">
        <f t="shared" si="2"/>
        <v>153035</v>
      </c>
      <c r="J33" s="64">
        <f t="shared" si="0"/>
        <v>35864.77618936021</v>
      </c>
      <c r="K33" s="64">
        <f t="shared" si="1"/>
        <v>27420.71313384698</v>
      </c>
    </row>
    <row r="34" spans="1:11" ht="21.75" customHeight="1">
      <c r="A34" s="31">
        <v>28</v>
      </c>
      <c r="B34" s="20" t="s">
        <v>41</v>
      </c>
      <c r="C34" s="57">
        <v>8638</v>
      </c>
      <c r="D34" s="57">
        <v>10975</v>
      </c>
      <c r="E34" s="79">
        <v>147372</v>
      </c>
      <c r="F34" s="79">
        <v>0</v>
      </c>
      <c r="G34" s="79">
        <v>116470</v>
      </c>
      <c r="H34" s="79">
        <v>0</v>
      </c>
      <c r="I34" s="64">
        <f t="shared" si="2"/>
        <v>263842</v>
      </c>
      <c r="J34" s="64">
        <f t="shared" si="0"/>
        <v>30544.338967353553</v>
      </c>
      <c r="K34" s="64">
        <f t="shared" si="1"/>
        <v>24040.273348519364</v>
      </c>
    </row>
    <row r="35" spans="1:11" ht="21.75" customHeight="1">
      <c r="A35" s="31">
        <v>29</v>
      </c>
      <c r="B35" s="20" t="s">
        <v>42</v>
      </c>
      <c r="C35" s="57">
        <v>3905</v>
      </c>
      <c r="D35" s="57">
        <v>5297</v>
      </c>
      <c r="E35" s="79">
        <v>80361</v>
      </c>
      <c r="F35" s="79">
        <v>1303</v>
      </c>
      <c r="G35" s="79">
        <v>67325</v>
      </c>
      <c r="H35" s="79">
        <v>0</v>
      </c>
      <c r="I35" s="64">
        <f t="shared" si="2"/>
        <v>148989</v>
      </c>
      <c r="J35" s="64">
        <f t="shared" si="0"/>
        <v>38153.39308578745</v>
      </c>
      <c r="K35" s="64">
        <f t="shared" si="1"/>
        <v>28127.053048895603</v>
      </c>
    </row>
    <row r="36" spans="1:11" ht="21.75" customHeight="1">
      <c r="A36" s="31">
        <v>30</v>
      </c>
      <c r="B36" s="20" t="s">
        <v>43</v>
      </c>
      <c r="C36" s="57">
        <v>5800</v>
      </c>
      <c r="D36" s="57">
        <v>8034</v>
      </c>
      <c r="E36" s="79">
        <v>145427</v>
      </c>
      <c r="F36" s="79">
        <v>0</v>
      </c>
      <c r="G36" s="79">
        <v>76120</v>
      </c>
      <c r="H36" s="79">
        <v>0</v>
      </c>
      <c r="I36" s="64">
        <f t="shared" si="2"/>
        <v>221547</v>
      </c>
      <c r="J36" s="64">
        <f t="shared" si="0"/>
        <v>38197.75862068965</v>
      </c>
      <c r="K36" s="64">
        <f t="shared" si="1"/>
        <v>27576.17625093353</v>
      </c>
    </row>
    <row r="37" spans="1:11" ht="21.75" customHeight="1">
      <c r="A37" s="31">
        <v>31</v>
      </c>
      <c r="B37" s="20" t="s">
        <v>44</v>
      </c>
      <c r="C37" s="57">
        <v>3342</v>
      </c>
      <c r="D37" s="57">
        <v>4171</v>
      </c>
      <c r="E37" s="79">
        <v>40998</v>
      </c>
      <c r="F37" s="79">
        <v>0</v>
      </c>
      <c r="G37" s="79">
        <v>26050</v>
      </c>
      <c r="H37" s="79">
        <v>15432</v>
      </c>
      <c r="I37" s="64">
        <f t="shared" si="2"/>
        <v>82480</v>
      </c>
      <c r="J37" s="64">
        <f t="shared" si="0"/>
        <v>24679.832435667264</v>
      </c>
      <c r="K37" s="64">
        <f t="shared" si="1"/>
        <v>19774.634380244544</v>
      </c>
    </row>
    <row r="38" spans="1:11" ht="21.75" customHeight="1">
      <c r="A38" s="32">
        <v>32</v>
      </c>
      <c r="B38" s="25" t="s">
        <v>45</v>
      </c>
      <c r="C38" s="59">
        <v>4291</v>
      </c>
      <c r="D38" s="59">
        <v>5496</v>
      </c>
      <c r="E38" s="80">
        <v>94613</v>
      </c>
      <c r="F38" s="80">
        <v>0</v>
      </c>
      <c r="G38" s="80">
        <v>60550</v>
      </c>
      <c r="H38" s="80">
        <v>0</v>
      </c>
      <c r="I38" s="70">
        <f t="shared" si="2"/>
        <v>155163</v>
      </c>
      <c r="J38" s="66">
        <f t="shared" si="0"/>
        <v>36160.102540200416</v>
      </c>
      <c r="K38" s="66">
        <f t="shared" si="1"/>
        <v>28231.98689956332</v>
      </c>
    </row>
    <row r="39" spans="1:11" s="21" customFormat="1" ht="21.75" customHeight="1">
      <c r="A39" s="39"/>
      <c r="B39" s="40" t="s">
        <v>47</v>
      </c>
      <c r="C39" s="67">
        <f aca="true" t="shared" si="5" ref="C39:H39">SUM(C7:C38)</f>
        <v>205424</v>
      </c>
      <c r="D39" s="67">
        <f t="shared" si="5"/>
        <v>256618</v>
      </c>
      <c r="E39" s="67">
        <f t="shared" si="5"/>
        <v>3287994</v>
      </c>
      <c r="F39" s="67">
        <f t="shared" si="5"/>
        <v>98528</v>
      </c>
      <c r="G39" s="67">
        <f t="shared" si="5"/>
        <v>2166630</v>
      </c>
      <c r="H39" s="67">
        <f t="shared" si="5"/>
        <v>399930</v>
      </c>
      <c r="I39" s="67">
        <f>SUM(E39:H39)</f>
        <v>5953082</v>
      </c>
      <c r="J39" s="67">
        <f t="shared" si="0"/>
        <v>28979.486330711115</v>
      </c>
      <c r="K39" s="67">
        <f t="shared" si="1"/>
        <v>23198.22459843035</v>
      </c>
    </row>
    <row r="40" spans="1:11" ht="21.75" customHeight="1">
      <c r="A40" s="33">
        <v>33</v>
      </c>
      <c r="B40" s="26" t="s">
        <v>21</v>
      </c>
      <c r="C40" s="60">
        <v>2990</v>
      </c>
      <c r="D40" s="60">
        <v>3884</v>
      </c>
      <c r="E40" s="81">
        <v>55188</v>
      </c>
      <c r="F40" s="82">
        <v>0</v>
      </c>
      <c r="G40" s="81">
        <v>47625</v>
      </c>
      <c r="H40" s="82">
        <v>0</v>
      </c>
      <c r="I40" s="64">
        <f t="shared" si="2"/>
        <v>102813</v>
      </c>
      <c r="J40" s="68">
        <f t="shared" si="0"/>
        <v>34385.61872909699</v>
      </c>
      <c r="K40" s="68">
        <f t="shared" si="1"/>
        <v>26470.906282183318</v>
      </c>
    </row>
    <row r="41" spans="1:11" ht="21.75" customHeight="1">
      <c r="A41" s="31">
        <v>34</v>
      </c>
      <c r="B41" s="20" t="s">
        <v>22</v>
      </c>
      <c r="C41" s="57">
        <v>1774</v>
      </c>
      <c r="D41" s="57">
        <v>2242</v>
      </c>
      <c r="E41" s="79">
        <v>21028</v>
      </c>
      <c r="F41" s="82">
        <v>0</v>
      </c>
      <c r="G41" s="79">
        <v>14810</v>
      </c>
      <c r="H41" s="82">
        <v>0</v>
      </c>
      <c r="I41" s="64">
        <f t="shared" si="2"/>
        <v>35838</v>
      </c>
      <c r="J41" s="64">
        <f t="shared" si="0"/>
        <v>20201.803833145434</v>
      </c>
      <c r="K41" s="64">
        <f t="shared" si="1"/>
        <v>15984.834968777877</v>
      </c>
    </row>
    <row r="42" spans="1:11" ht="21.75" customHeight="1">
      <c r="A42" s="31">
        <v>35</v>
      </c>
      <c r="B42" s="20" t="s">
        <v>46</v>
      </c>
      <c r="C42" s="57">
        <v>1856</v>
      </c>
      <c r="D42" s="57">
        <v>2377</v>
      </c>
      <c r="E42" s="79">
        <v>17630</v>
      </c>
      <c r="F42" s="82">
        <v>0</v>
      </c>
      <c r="G42" s="79">
        <v>20737</v>
      </c>
      <c r="H42" s="82">
        <v>0</v>
      </c>
      <c r="I42" s="64">
        <f t="shared" si="2"/>
        <v>38367</v>
      </c>
      <c r="J42" s="64">
        <f t="shared" si="0"/>
        <v>20671.875</v>
      </c>
      <c r="K42" s="64">
        <f t="shared" si="1"/>
        <v>16140.933950357594</v>
      </c>
    </row>
    <row r="43" spans="1:11" ht="21.75" customHeight="1">
      <c r="A43" s="31">
        <v>36</v>
      </c>
      <c r="B43" s="20" t="s">
        <v>23</v>
      </c>
      <c r="C43" s="57">
        <v>2070</v>
      </c>
      <c r="D43" s="57">
        <v>2552</v>
      </c>
      <c r="E43" s="79">
        <v>29406</v>
      </c>
      <c r="F43" s="79">
        <v>0</v>
      </c>
      <c r="G43" s="79">
        <v>22778</v>
      </c>
      <c r="H43" s="79">
        <v>0</v>
      </c>
      <c r="I43" s="64">
        <f t="shared" si="2"/>
        <v>52184</v>
      </c>
      <c r="J43" s="64">
        <f t="shared" si="0"/>
        <v>25209.661835748793</v>
      </c>
      <c r="K43" s="64">
        <f t="shared" si="1"/>
        <v>20448.275862068964</v>
      </c>
    </row>
    <row r="44" spans="1:11" ht="21.75" customHeight="1">
      <c r="A44" s="31">
        <v>37</v>
      </c>
      <c r="B44" s="20" t="s">
        <v>24</v>
      </c>
      <c r="C44" s="57">
        <v>1924</v>
      </c>
      <c r="D44" s="57">
        <v>2430</v>
      </c>
      <c r="E44" s="79">
        <v>19037</v>
      </c>
      <c r="F44" s="79">
        <v>3044</v>
      </c>
      <c r="G44" s="79">
        <v>18534</v>
      </c>
      <c r="H44" s="79">
        <v>8587</v>
      </c>
      <c r="I44" s="64">
        <f t="shared" si="2"/>
        <v>49202</v>
      </c>
      <c r="J44" s="64">
        <f t="shared" si="0"/>
        <v>25572.765072765073</v>
      </c>
      <c r="K44" s="64">
        <f t="shared" si="1"/>
        <v>20247.736625514404</v>
      </c>
    </row>
    <row r="45" spans="1:11" ht="21.75" customHeight="1">
      <c r="A45" s="31">
        <v>38</v>
      </c>
      <c r="B45" s="20" t="s">
        <v>25</v>
      </c>
      <c r="C45" s="57">
        <v>1339</v>
      </c>
      <c r="D45" s="57">
        <v>1657</v>
      </c>
      <c r="E45" s="79">
        <v>11625</v>
      </c>
      <c r="F45" s="82">
        <v>0</v>
      </c>
      <c r="G45" s="79">
        <v>12552</v>
      </c>
      <c r="H45" s="82">
        <v>0</v>
      </c>
      <c r="I45" s="64">
        <f t="shared" si="2"/>
        <v>24177</v>
      </c>
      <c r="J45" s="64">
        <f t="shared" si="0"/>
        <v>18056.011949215834</v>
      </c>
      <c r="K45" s="64">
        <f t="shared" si="1"/>
        <v>14590.826795413397</v>
      </c>
    </row>
    <row r="46" spans="1:11" ht="21.75" customHeight="1">
      <c r="A46" s="31">
        <v>39</v>
      </c>
      <c r="B46" s="20" t="s">
        <v>26</v>
      </c>
      <c r="C46" s="57">
        <v>3497</v>
      </c>
      <c r="D46" s="57">
        <v>4294</v>
      </c>
      <c r="E46" s="79">
        <v>44493</v>
      </c>
      <c r="F46" s="82">
        <v>0</v>
      </c>
      <c r="G46" s="79">
        <v>33341</v>
      </c>
      <c r="H46" s="82">
        <v>0</v>
      </c>
      <c r="I46" s="64">
        <f t="shared" si="2"/>
        <v>77834</v>
      </c>
      <c r="J46" s="64">
        <f t="shared" si="0"/>
        <v>22257.363454389477</v>
      </c>
      <c r="K46" s="64">
        <f t="shared" si="1"/>
        <v>18126.22263623661</v>
      </c>
    </row>
    <row r="47" spans="1:11" ht="21.75" customHeight="1">
      <c r="A47" s="31">
        <v>40</v>
      </c>
      <c r="B47" s="20" t="s">
        <v>27</v>
      </c>
      <c r="C47" s="57">
        <v>895</v>
      </c>
      <c r="D47" s="57">
        <v>1153</v>
      </c>
      <c r="E47" s="79">
        <v>11223</v>
      </c>
      <c r="F47" s="79">
        <v>1679</v>
      </c>
      <c r="G47" s="79">
        <v>11224</v>
      </c>
      <c r="H47" s="79">
        <v>4590</v>
      </c>
      <c r="I47" s="64">
        <f t="shared" si="2"/>
        <v>28716</v>
      </c>
      <c r="J47" s="64">
        <f t="shared" si="0"/>
        <v>32084.916201117318</v>
      </c>
      <c r="K47" s="64">
        <f t="shared" si="1"/>
        <v>24905.464006938422</v>
      </c>
    </row>
    <row r="48" spans="1:11" ht="21.75" customHeight="1">
      <c r="A48" s="31">
        <v>41</v>
      </c>
      <c r="B48" s="20" t="s">
        <v>28</v>
      </c>
      <c r="C48" s="57">
        <v>2211</v>
      </c>
      <c r="D48" s="57">
        <v>3076</v>
      </c>
      <c r="E48" s="79">
        <v>43008</v>
      </c>
      <c r="F48" s="79">
        <v>8458</v>
      </c>
      <c r="G48" s="79">
        <v>17394</v>
      </c>
      <c r="H48" s="79">
        <v>7929</v>
      </c>
      <c r="I48" s="64">
        <f t="shared" si="2"/>
        <v>76789</v>
      </c>
      <c r="J48" s="64">
        <f t="shared" si="0"/>
        <v>34730.438715513345</v>
      </c>
      <c r="K48" s="64">
        <f t="shared" si="1"/>
        <v>24963.914174252277</v>
      </c>
    </row>
    <row r="49" spans="1:11" ht="21.75" customHeight="1">
      <c r="A49" s="31">
        <v>42</v>
      </c>
      <c r="B49" s="20" t="s">
        <v>29</v>
      </c>
      <c r="C49" s="57">
        <v>838</v>
      </c>
      <c r="D49" s="57">
        <v>1096</v>
      </c>
      <c r="E49" s="79">
        <v>12092</v>
      </c>
      <c r="F49" s="79">
        <v>2445</v>
      </c>
      <c r="G49" s="79">
        <v>6080</v>
      </c>
      <c r="H49" s="79">
        <v>3957</v>
      </c>
      <c r="I49" s="64">
        <f t="shared" si="2"/>
        <v>24574</v>
      </c>
      <c r="J49" s="64">
        <f t="shared" si="0"/>
        <v>29324.58233890215</v>
      </c>
      <c r="K49" s="64">
        <f t="shared" si="1"/>
        <v>22421.532846715327</v>
      </c>
    </row>
    <row r="50" spans="1:11" ht="21.75" customHeight="1">
      <c r="A50" s="31">
        <v>43</v>
      </c>
      <c r="B50" s="20" t="s">
        <v>30</v>
      </c>
      <c r="C50" s="57">
        <v>2420</v>
      </c>
      <c r="D50" s="57">
        <v>3269</v>
      </c>
      <c r="E50" s="79">
        <v>57171</v>
      </c>
      <c r="F50" s="79">
        <v>5276</v>
      </c>
      <c r="G50" s="79">
        <v>18703</v>
      </c>
      <c r="H50" s="79">
        <v>9651</v>
      </c>
      <c r="I50" s="64">
        <f t="shared" si="2"/>
        <v>90801</v>
      </c>
      <c r="J50" s="64">
        <f t="shared" si="0"/>
        <v>37521.074380165286</v>
      </c>
      <c r="K50" s="64">
        <f t="shared" si="1"/>
        <v>27776.38421535638</v>
      </c>
    </row>
    <row r="51" spans="1:11" ht="21.75" customHeight="1">
      <c r="A51" s="32">
        <v>44</v>
      </c>
      <c r="B51" s="25" t="s">
        <v>31</v>
      </c>
      <c r="C51" s="59">
        <v>1445</v>
      </c>
      <c r="D51" s="59">
        <v>1776</v>
      </c>
      <c r="E51" s="80">
        <v>14808</v>
      </c>
      <c r="F51" s="80">
        <v>0</v>
      </c>
      <c r="G51" s="80">
        <v>12261</v>
      </c>
      <c r="H51" s="80">
        <v>7615</v>
      </c>
      <c r="I51" s="64">
        <f t="shared" si="2"/>
        <v>34684</v>
      </c>
      <c r="J51" s="66">
        <f t="shared" si="0"/>
        <v>24002.768166089965</v>
      </c>
      <c r="K51" s="66">
        <f t="shared" si="1"/>
        <v>19529.27927927928</v>
      </c>
    </row>
    <row r="52" spans="1:11" s="21" customFormat="1" ht="21.75" customHeight="1">
      <c r="A52" s="39"/>
      <c r="B52" s="41" t="s">
        <v>1</v>
      </c>
      <c r="C52" s="67">
        <f aca="true" t="shared" si="6" ref="C52:H52">SUM(C40:C51)</f>
        <v>23259</v>
      </c>
      <c r="D52" s="67">
        <f t="shared" si="6"/>
        <v>29806</v>
      </c>
      <c r="E52" s="67">
        <f t="shared" si="6"/>
        <v>336709</v>
      </c>
      <c r="F52" s="67">
        <f t="shared" si="6"/>
        <v>20902</v>
      </c>
      <c r="G52" s="67">
        <f t="shared" si="6"/>
        <v>236039</v>
      </c>
      <c r="H52" s="67">
        <f t="shared" si="6"/>
        <v>42329</v>
      </c>
      <c r="I52" s="67">
        <f>SUM(E52:H52)</f>
        <v>635979</v>
      </c>
      <c r="J52" s="67">
        <f>SUM(I52*1000/C52)</f>
        <v>27343.350960918353</v>
      </c>
      <c r="K52" s="67">
        <f>SUM(I52*1000/D52)</f>
        <v>21337.281084345435</v>
      </c>
    </row>
    <row r="53" spans="1:11" s="21" customFormat="1" ht="21.75" customHeight="1">
      <c r="A53" s="42"/>
      <c r="B53" s="43" t="s">
        <v>61</v>
      </c>
      <c r="C53" s="69">
        <f aca="true" t="shared" si="7" ref="C53:H53">SUM(C52+C39)</f>
        <v>228683</v>
      </c>
      <c r="D53" s="69">
        <f t="shared" si="7"/>
        <v>286424</v>
      </c>
      <c r="E53" s="69">
        <f t="shared" si="7"/>
        <v>3624703</v>
      </c>
      <c r="F53" s="69">
        <f t="shared" si="7"/>
        <v>119430</v>
      </c>
      <c r="G53" s="69">
        <f t="shared" si="7"/>
        <v>2402669</v>
      </c>
      <c r="H53" s="69">
        <f t="shared" si="7"/>
        <v>442259</v>
      </c>
      <c r="I53" s="69">
        <f>SUM(E53:H53)</f>
        <v>6589061</v>
      </c>
      <c r="J53" s="69">
        <f>SUM(I53*1000/C53)</f>
        <v>28813.077491549437</v>
      </c>
      <c r="K53" s="69">
        <f>SUM(I53*1000/D53)</f>
        <v>23004.57014775298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N13" sqref="N13"/>
    </sheetView>
  </sheetViews>
  <sheetFormatPr defaultColWidth="9.00390625" defaultRowHeight="13.5"/>
  <cols>
    <col min="1" max="1" width="4.625" style="2" customWidth="1"/>
    <col min="2" max="2" width="11.625" style="37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5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9" t="s">
        <v>64</v>
      </c>
      <c r="B2" s="36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83" t="s">
        <v>48</v>
      </c>
      <c r="B3" s="92" t="s">
        <v>49</v>
      </c>
      <c r="C3" s="86" t="s">
        <v>50</v>
      </c>
      <c r="D3" s="87"/>
      <c r="E3" s="86" t="s">
        <v>51</v>
      </c>
      <c r="F3" s="98"/>
      <c r="G3" s="98"/>
      <c r="H3" s="98"/>
      <c r="I3" s="15"/>
      <c r="J3" s="95" t="s">
        <v>52</v>
      </c>
      <c r="K3" s="95" t="s">
        <v>53</v>
      </c>
    </row>
    <row r="4" spans="1:11" s="1" customFormat="1" ht="17.25" customHeight="1">
      <c r="A4" s="84"/>
      <c r="B4" s="93"/>
      <c r="C4" s="88" t="s">
        <v>66</v>
      </c>
      <c r="D4" s="91" t="s">
        <v>65</v>
      </c>
      <c r="E4" s="95" t="s">
        <v>56</v>
      </c>
      <c r="F4" s="95" t="s">
        <v>57</v>
      </c>
      <c r="G4" s="95" t="s">
        <v>58</v>
      </c>
      <c r="H4" s="95" t="s">
        <v>0</v>
      </c>
      <c r="I4" s="16" t="s">
        <v>59</v>
      </c>
      <c r="J4" s="96"/>
      <c r="K4" s="96"/>
    </row>
    <row r="5" spans="1:11" s="1" customFormat="1" ht="17.25" customHeight="1">
      <c r="A5" s="84"/>
      <c r="B5" s="93"/>
      <c r="C5" s="89"/>
      <c r="D5" s="91"/>
      <c r="E5" s="96"/>
      <c r="F5" s="96"/>
      <c r="G5" s="96"/>
      <c r="H5" s="96"/>
      <c r="I5" s="16" t="s">
        <v>60</v>
      </c>
      <c r="J5" s="96"/>
      <c r="K5" s="96"/>
    </row>
    <row r="6" spans="1:11" s="1" customFormat="1" ht="17.25" customHeight="1">
      <c r="A6" s="85"/>
      <c r="B6" s="94"/>
      <c r="C6" s="90"/>
      <c r="D6" s="91"/>
      <c r="E6" s="97"/>
      <c r="F6" s="97"/>
      <c r="G6" s="97"/>
      <c r="H6" s="97"/>
      <c r="I6" s="17"/>
      <c r="J6" s="97"/>
      <c r="K6" s="97"/>
    </row>
    <row r="7" spans="1:11" ht="21.75" customHeight="1">
      <c r="A7" s="44">
        <v>1</v>
      </c>
      <c r="B7" s="45" t="s">
        <v>3</v>
      </c>
      <c r="C7" s="71">
        <f>SUM('一般＆退職・基礎:一般＆退職・介護'!C7)</f>
        <v>102757</v>
      </c>
      <c r="D7" s="71">
        <f>SUM('一般＆退職・基礎:一般＆退職・介護'!D7)</f>
        <v>162762</v>
      </c>
      <c r="E7" s="71">
        <f>SUM('一般＆退職・基礎:一般＆退職・介護'!E7)</f>
        <v>3990271</v>
      </c>
      <c r="F7" s="71">
        <f>SUM('一般＆退職・基礎:一般＆退職・介護'!F7)</f>
        <v>0</v>
      </c>
      <c r="G7" s="71">
        <f>SUM('一般＆退職・基礎:一般＆退職・介護'!G7)</f>
        <v>1712388</v>
      </c>
      <c r="H7" s="71">
        <f>SUM('一般＆退職・基礎:一般＆退職・介護'!H7)</f>
        <v>1080315</v>
      </c>
      <c r="I7" s="71">
        <f>SUM('一般＆退職・基礎:一般＆退職・介護'!I7)</f>
        <v>6782974</v>
      </c>
      <c r="J7" s="71">
        <f>SUM(I7*1000/C7)</f>
        <v>66009.84847747599</v>
      </c>
      <c r="K7" s="71">
        <f>SUM(I7*1000/D7)</f>
        <v>41674.186849510326</v>
      </c>
    </row>
    <row r="8" spans="1:11" ht="21.75" customHeight="1">
      <c r="A8" s="46">
        <v>2</v>
      </c>
      <c r="B8" s="47" t="s">
        <v>4</v>
      </c>
      <c r="C8" s="72">
        <f>SUM('一般＆退職・基礎:一般＆退職・介護'!C8)</f>
        <v>61322</v>
      </c>
      <c r="D8" s="72">
        <f>SUM('一般＆退職・基礎:一般＆退職・介護'!D8)</f>
        <v>92423</v>
      </c>
      <c r="E8" s="72">
        <f>SUM('一般＆退職・基礎:一般＆退職・介護'!E8)</f>
        <v>2087250</v>
      </c>
      <c r="F8" s="72">
        <f>SUM('一般＆退職・基礎:一般＆退職・介護'!F8)</f>
        <v>0</v>
      </c>
      <c r="G8" s="72">
        <f>SUM('一般＆退職・基礎:一般＆退職・介護'!G8)</f>
        <v>793442</v>
      </c>
      <c r="H8" s="72">
        <f>SUM('一般＆退職・基礎:一般＆退職・介護'!H8)</f>
        <v>670060</v>
      </c>
      <c r="I8" s="72">
        <f>SUM('一般＆退職・基礎:一般＆退職・介護'!I8)</f>
        <v>3550752</v>
      </c>
      <c r="J8" s="72">
        <f aca="true" t="shared" si="0" ref="J8:J51">SUM(I8*1000/C8)</f>
        <v>57903.39519258994</v>
      </c>
      <c r="K8" s="72">
        <f aca="true" t="shared" si="1" ref="K8:K51">SUM(I8*1000/D8)</f>
        <v>38418.488904277074</v>
      </c>
    </row>
    <row r="9" spans="1:11" ht="21.75" customHeight="1">
      <c r="A9" s="46">
        <v>3</v>
      </c>
      <c r="B9" s="47" t="s">
        <v>5</v>
      </c>
      <c r="C9" s="72">
        <f>SUM('一般＆退職・基礎:一般＆退職・介護'!C9)</f>
        <v>58322</v>
      </c>
      <c r="D9" s="72">
        <f>SUM('一般＆退職・基礎:一般＆退職・介護'!D9)</f>
        <v>93832</v>
      </c>
      <c r="E9" s="72">
        <f>SUM('一般＆退職・基礎:一般＆退職・介護'!E9)</f>
        <v>2395206</v>
      </c>
      <c r="F9" s="72">
        <f>SUM('一般＆退職・基礎:一般＆退職・介護'!F9)</f>
        <v>0</v>
      </c>
      <c r="G9" s="72">
        <f>SUM('一般＆退職・基礎:一般＆退職・介護'!G9)</f>
        <v>953023</v>
      </c>
      <c r="H9" s="72">
        <f>SUM('一般＆退職・基礎:一般＆退職・介護'!H9)</f>
        <v>622387</v>
      </c>
      <c r="I9" s="72">
        <f>SUM('一般＆退職・基礎:一般＆退職・介護'!I9)</f>
        <v>3970616</v>
      </c>
      <c r="J9" s="72">
        <f t="shared" si="0"/>
        <v>68080.93000925894</v>
      </c>
      <c r="K9" s="72">
        <f t="shared" si="1"/>
        <v>42316.22474209225</v>
      </c>
    </row>
    <row r="10" spans="1:11" ht="21.75" customHeight="1">
      <c r="A10" s="46">
        <v>4</v>
      </c>
      <c r="B10" s="47" t="s">
        <v>6</v>
      </c>
      <c r="C10" s="72">
        <f>SUM('一般＆退職・基礎:一般＆退職・介護'!C10)</f>
        <v>60178</v>
      </c>
      <c r="D10" s="72">
        <f>SUM('一般＆退職・基礎:一般＆退職・介護'!D10)</f>
        <v>101387</v>
      </c>
      <c r="E10" s="72">
        <f>SUM('一般＆退職・基礎:一般＆退職・介護'!E10)</f>
        <v>2437390</v>
      </c>
      <c r="F10" s="72">
        <f>SUM('一般＆退職・基礎:一般＆退職・介護'!F10)</f>
        <v>0</v>
      </c>
      <c r="G10" s="72">
        <f>SUM('一般＆退職・基礎:一般＆退職・介護'!G10)</f>
        <v>818590</v>
      </c>
      <c r="H10" s="72">
        <f>SUM('一般＆退職・基礎:一般＆退職・介護'!H10)</f>
        <v>413719</v>
      </c>
      <c r="I10" s="72">
        <f>SUM('一般＆退職・基礎:一般＆退職・介護'!I10)</f>
        <v>3669699</v>
      </c>
      <c r="J10" s="72">
        <f t="shared" si="0"/>
        <v>60980.74046993918</v>
      </c>
      <c r="K10" s="72">
        <f t="shared" si="1"/>
        <v>36194.96582402083</v>
      </c>
    </row>
    <row r="11" spans="1:11" ht="21.75" customHeight="1">
      <c r="A11" s="46">
        <v>5</v>
      </c>
      <c r="B11" s="47" t="s">
        <v>7</v>
      </c>
      <c r="C11" s="72">
        <f>SUM('一般＆退職・基礎:一般＆退職・介護'!C11)</f>
        <v>31397</v>
      </c>
      <c r="D11" s="72">
        <f>SUM('一般＆退職・基礎:一般＆退職・介護'!D11)</f>
        <v>52329</v>
      </c>
      <c r="E11" s="72">
        <f>SUM('一般＆退職・基礎:一般＆退職・介護'!E11)</f>
        <v>1103350</v>
      </c>
      <c r="F11" s="72">
        <f>SUM('一般＆退職・基礎:一般＆退職・介護'!F11)</f>
        <v>193209</v>
      </c>
      <c r="G11" s="72">
        <f>SUM('一般＆退職・基礎:一般＆退職・介護'!G11)</f>
        <v>510815</v>
      </c>
      <c r="H11" s="72">
        <f>SUM('一般＆退職・基礎:一般＆退職・介護'!H11)</f>
        <v>250360</v>
      </c>
      <c r="I11" s="72">
        <f>SUM('一般＆退職・基礎:一般＆退職・介護'!I11)</f>
        <v>2057734</v>
      </c>
      <c r="J11" s="72">
        <f t="shared" si="0"/>
        <v>65539.19164251362</v>
      </c>
      <c r="K11" s="72">
        <f t="shared" si="1"/>
        <v>39323.01400752929</v>
      </c>
    </row>
    <row r="12" spans="1:11" ht="21.75" customHeight="1">
      <c r="A12" s="46">
        <v>6</v>
      </c>
      <c r="B12" s="47" t="s">
        <v>8</v>
      </c>
      <c r="C12" s="72">
        <f>SUM('一般＆退職・基礎:一般＆退職・介護'!C12)</f>
        <v>22105</v>
      </c>
      <c r="D12" s="72">
        <f>SUM('一般＆退職・基礎:一般＆退職・介護'!D12)</f>
        <v>38597</v>
      </c>
      <c r="E12" s="72">
        <f>SUM('一般＆退職・基礎:一般＆退職・介護'!E12)</f>
        <v>897523</v>
      </c>
      <c r="F12" s="72">
        <f>SUM('一般＆退職・基礎:一般＆退職・介護'!F12)</f>
        <v>155073</v>
      </c>
      <c r="G12" s="72">
        <f>SUM('一般＆退職・基礎:一般＆退職・介護'!G12)</f>
        <v>318112</v>
      </c>
      <c r="H12" s="72">
        <f>SUM('一般＆退職・基礎:一般＆退職・介護'!H12)</f>
        <v>177155</v>
      </c>
      <c r="I12" s="72">
        <f>SUM('一般＆退職・基礎:一般＆退職・介護'!I12)</f>
        <v>1547863</v>
      </c>
      <c r="J12" s="72">
        <f t="shared" si="0"/>
        <v>70023.20741913594</v>
      </c>
      <c r="K12" s="72">
        <f t="shared" si="1"/>
        <v>40103.19454879913</v>
      </c>
    </row>
    <row r="13" spans="1:11" ht="21.75" customHeight="1">
      <c r="A13" s="46">
        <v>7</v>
      </c>
      <c r="B13" s="47" t="s">
        <v>32</v>
      </c>
      <c r="C13" s="72">
        <f>SUM('一般＆退職・基礎:一般＆退職・介護'!C13)</f>
        <v>30058</v>
      </c>
      <c r="D13" s="72">
        <f>SUM('一般＆退職・基礎:一般＆退職・介護'!D13)</f>
        <v>48909</v>
      </c>
      <c r="E13" s="72">
        <f>SUM('一般＆退職・基礎:一般＆退職・介護'!E13)</f>
        <v>1086644</v>
      </c>
      <c r="F13" s="72">
        <f>SUM('一般＆退職・基礎:一般＆退職・介護'!F13)</f>
        <v>110858</v>
      </c>
      <c r="G13" s="72">
        <f>SUM('一般＆退職・基礎:一般＆退職・介護'!G13)</f>
        <v>479399</v>
      </c>
      <c r="H13" s="72">
        <f>SUM('一般＆退職・基礎:一般＆退職・介護'!H13)</f>
        <v>232576</v>
      </c>
      <c r="I13" s="72">
        <f>SUM('一般＆退職・基礎:一般＆退職・介護'!I13)</f>
        <v>1909477</v>
      </c>
      <c r="J13" s="72">
        <f t="shared" si="0"/>
        <v>63526.415596513405</v>
      </c>
      <c r="K13" s="72">
        <f t="shared" si="1"/>
        <v>39041.4238688176</v>
      </c>
    </row>
    <row r="14" spans="1:11" ht="21.75" customHeight="1">
      <c r="A14" s="46">
        <v>8</v>
      </c>
      <c r="B14" s="47" t="s">
        <v>9</v>
      </c>
      <c r="C14" s="72">
        <f>SUM('一般＆退職・基礎:一般＆退職・介護'!C14)</f>
        <v>18672</v>
      </c>
      <c r="D14" s="72">
        <f>SUM('一般＆退職・基礎:一般＆退職・介護'!D14)</f>
        <v>32943</v>
      </c>
      <c r="E14" s="72">
        <f>SUM('一般＆退職・基礎:一般＆退職・介護'!E14)</f>
        <v>784476</v>
      </c>
      <c r="F14" s="72">
        <f>SUM('一般＆退職・基礎:一般＆退職・介護'!F14)</f>
        <v>166236</v>
      </c>
      <c r="G14" s="72">
        <f>SUM('一般＆退職・基礎:一般＆退職・介護'!G14)</f>
        <v>271282</v>
      </c>
      <c r="H14" s="72">
        <f>SUM('一般＆退職・基礎:一般＆退職・介護'!H14)</f>
        <v>140275</v>
      </c>
      <c r="I14" s="72">
        <f>SUM('一般＆退職・基礎:一般＆退職・介護'!I14)</f>
        <v>1362269</v>
      </c>
      <c r="J14" s="72">
        <f t="shared" si="0"/>
        <v>72957.85132819194</v>
      </c>
      <c r="K14" s="72">
        <f t="shared" si="1"/>
        <v>41352.305497374255</v>
      </c>
    </row>
    <row r="15" spans="1:11" ht="21.75" customHeight="1">
      <c r="A15" s="46">
        <v>9</v>
      </c>
      <c r="B15" s="47" t="s">
        <v>33</v>
      </c>
      <c r="C15" s="72">
        <f>SUM('一般＆退職・基礎:一般＆退職・介護'!C15)</f>
        <v>26404</v>
      </c>
      <c r="D15" s="72">
        <f>SUM('一般＆退職・基礎:一般＆退職・介護'!D15)</f>
        <v>46333</v>
      </c>
      <c r="E15" s="72">
        <f>SUM('一般＆退職・基礎:一般＆退職・介護'!E15)</f>
        <v>1175422</v>
      </c>
      <c r="F15" s="72">
        <f>SUM('一般＆退職・基礎:一般＆退職・介護'!F15)</f>
        <v>0</v>
      </c>
      <c r="G15" s="72">
        <f>SUM('一般＆退職・基礎:一般＆退職・介護'!G15)</f>
        <v>452697</v>
      </c>
      <c r="H15" s="72">
        <f>SUM('一般＆退職・基礎:一般＆退職・介護'!H15)</f>
        <v>209034</v>
      </c>
      <c r="I15" s="72">
        <f>SUM('一般＆退職・基礎:一般＆退職・介護'!I15)</f>
        <v>1837153</v>
      </c>
      <c r="J15" s="72">
        <f t="shared" si="0"/>
        <v>69578.58657779124</v>
      </c>
      <c r="K15" s="72">
        <f t="shared" si="1"/>
        <v>39651.06943215419</v>
      </c>
    </row>
    <row r="16" spans="1:11" ht="21.75" customHeight="1">
      <c r="A16" s="46">
        <v>10</v>
      </c>
      <c r="B16" s="47" t="s">
        <v>10</v>
      </c>
      <c r="C16" s="72">
        <f>SUM('一般＆退職・基礎:一般＆退職・介護'!C16)</f>
        <v>20627</v>
      </c>
      <c r="D16" s="72">
        <f>SUM('一般＆退職・基礎:一般＆退職・介護'!D16)</f>
        <v>33229</v>
      </c>
      <c r="E16" s="72">
        <f>SUM('一般＆退職・基礎:一般＆退職・介護'!E16)</f>
        <v>618273</v>
      </c>
      <c r="F16" s="72">
        <f>SUM('一般＆退職・基礎:一般＆退職・介護'!F16)</f>
        <v>118287</v>
      </c>
      <c r="G16" s="72">
        <f>SUM('一般＆退職・基礎:一般＆退職・介護'!G16)</f>
        <v>203254</v>
      </c>
      <c r="H16" s="72">
        <f>SUM('一般＆退職・基礎:一般＆退職・介護'!H16)</f>
        <v>147766</v>
      </c>
      <c r="I16" s="72">
        <f>SUM('一般＆退職・基礎:一般＆退職・介護'!I16)</f>
        <v>1087580</v>
      </c>
      <c r="J16" s="72">
        <f t="shared" si="0"/>
        <v>52726.03868715761</v>
      </c>
      <c r="K16" s="72">
        <f t="shared" si="1"/>
        <v>32729.84441301273</v>
      </c>
    </row>
    <row r="17" spans="1:11" ht="21.75" customHeight="1">
      <c r="A17" s="46">
        <v>11</v>
      </c>
      <c r="B17" s="47" t="s">
        <v>11</v>
      </c>
      <c r="C17" s="72">
        <f>SUM('一般＆退職・基礎:一般＆退職・介護'!C17)</f>
        <v>11606</v>
      </c>
      <c r="D17" s="72">
        <f>SUM('一般＆退職・基礎:一般＆退職・介護'!D17)</f>
        <v>18137</v>
      </c>
      <c r="E17" s="72">
        <f>SUM('一般＆退職・基礎:一般＆退職・介護'!E17)</f>
        <v>315823</v>
      </c>
      <c r="F17" s="72">
        <f>SUM('一般＆退職・基礎:一般＆退職・介護'!F17)</f>
        <v>72884</v>
      </c>
      <c r="G17" s="72">
        <f>SUM('一般＆退職・基礎:一般＆退職・介護'!G17)</f>
        <v>164307</v>
      </c>
      <c r="H17" s="72">
        <f>SUM('一般＆退職・基礎:一般＆退職・介護'!H17)</f>
        <v>75426</v>
      </c>
      <c r="I17" s="72">
        <f>SUM('一般＆退職・基礎:一般＆退職・介護'!I17)</f>
        <v>628440</v>
      </c>
      <c r="J17" s="72">
        <f t="shared" si="0"/>
        <v>54147.85455798725</v>
      </c>
      <c r="K17" s="72">
        <f t="shared" si="1"/>
        <v>34649.61129183437</v>
      </c>
    </row>
    <row r="18" spans="1:11" ht="21.75" customHeight="1">
      <c r="A18" s="46">
        <v>12</v>
      </c>
      <c r="B18" s="47" t="s">
        <v>12</v>
      </c>
      <c r="C18" s="72">
        <f>SUM('一般＆退職・基礎:一般＆退職・介護'!C18)</f>
        <v>17747</v>
      </c>
      <c r="D18" s="72">
        <f>SUM('一般＆退職・基礎:一般＆退職・介護'!D18)</f>
        <v>27601</v>
      </c>
      <c r="E18" s="72">
        <f>SUM('一般＆退職・基礎:一般＆退職・介護'!E18)</f>
        <v>589750</v>
      </c>
      <c r="F18" s="72">
        <f>SUM('一般＆退職・基礎:一般＆退職・介護'!F18)</f>
        <v>109987</v>
      </c>
      <c r="G18" s="72">
        <f>SUM('一般＆退職・基礎:一般＆退職・介護'!G18)</f>
        <v>247698</v>
      </c>
      <c r="H18" s="72">
        <f>SUM('一般＆退職・基礎:一般＆退職・介護'!H18)</f>
        <v>119213</v>
      </c>
      <c r="I18" s="72">
        <f>SUM('一般＆退職・基礎:一般＆退職・介護'!I18)</f>
        <v>1066648</v>
      </c>
      <c r="J18" s="72">
        <f t="shared" si="0"/>
        <v>60103.00332450555</v>
      </c>
      <c r="K18" s="72">
        <f t="shared" si="1"/>
        <v>38645.266475852324</v>
      </c>
    </row>
    <row r="19" spans="1:11" ht="21.75" customHeight="1">
      <c r="A19" s="46">
        <v>13</v>
      </c>
      <c r="B19" s="47" t="s">
        <v>13</v>
      </c>
      <c r="C19" s="72">
        <f>SUM('一般＆退職・基礎:一般＆退職・介護'!C19)</f>
        <v>32397</v>
      </c>
      <c r="D19" s="72">
        <f>SUM('一般＆退職・基礎:一般＆退職・介護'!D19)</f>
        <v>53484</v>
      </c>
      <c r="E19" s="72">
        <f>SUM('一般＆退職・基礎:一般＆退職・介護'!E19)</f>
        <v>1270601</v>
      </c>
      <c r="F19" s="72">
        <f>SUM('一般＆退職・基礎:一般＆退職・介護'!F19)</f>
        <v>0</v>
      </c>
      <c r="G19" s="72">
        <f>SUM('一般＆退職・基礎:一般＆退職・介護'!G19)</f>
        <v>620531</v>
      </c>
      <c r="H19" s="72">
        <f>SUM('一般＆退職・基礎:一般＆退職・介護'!H19)</f>
        <v>272536</v>
      </c>
      <c r="I19" s="72">
        <f>SUM('一般＆退職・基礎:一般＆退職・介護'!I19)</f>
        <v>2163668</v>
      </c>
      <c r="J19" s="72">
        <f t="shared" si="0"/>
        <v>66786.06043769485</v>
      </c>
      <c r="K19" s="72">
        <f t="shared" si="1"/>
        <v>40454.49106274774</v>
      </c>
    </row>
    <row r="20" spans="1:11" ht="21.75" customHeight="1">
      <c r="A20" s="46">
        <v>14</v>
      </c>
      <c r="B20" s="47" t="s">
        <v>14</v>
      </c>
      <c r="C20" s="72">
        <f>SUM('一般＆退職・基礎:一般＆退職・介護'!C20)</f>
        <v>46572</v>
      </c>
      <c r="D20" s="72">
        <f>SUM('一般＆退職・基礎:一般＆退職・介護'!D20)</f>
        <v>72412</v>
      </c>
      <c r="E20" s="72">
        <f>SUM('一般＆退職・基礎:一般＆退職・介護'!E20)</f>
        <v>1682470</v>
      </c>
      <c r="F20" s="72">
        <f>SUM('一般＆退職・基礎:一般＆退職・介護'!F20)</f>
        <v>0</v>
      </c>
      <c r="G20" s="72">
        <f>SUM('一般＆退職・基礎:一般＆退職・介護'!G20)</f>
        <v>801664</v>
      </c>
      <c r="H20" s="72">
        <f>SUM('一般＆退職・基礎:一般＆退職・介護'!H20)</f>
        <v>371576</v>
      </c>
      <c r="I20" s="72">
        <f>SUM('一般＆退職・基礎:一般＆退職・介護'!I20)</f>
        <v>2855710</v>
      </c>
      <c r="J20" s="72">
        <f t="shared" si="0"/>
        <v>61318.17401013485</v>
      </c>
      <c r="K20" s="72">
        <f t="shared" si="1"/>
        <v>39436.97177263437</v>
      </c>
    </row>
    <row r="21" spans="1:11" ht="21.75" customHeight="1">
      <c r="A21" s="46">
        <v>15</v>
      </c>
      <c r="B21" s="47" t="s">
        <v>15</v>
      </c>
      <c r="C21" s="72">
        <f>SUM('一般＆退職・基礎:一般＆退職・介護'!C21)</f>
        <v>31192</v>
      </c>
      <c r="D21" s="72">
        <f>SUM('一般＆退職・基礎:一般＆退職・介護'!D21)</f>
        <v>50950</v>
      </c>
      <c r="E21" s="72">
        <f>SUM('一般＆退職・基礎:一般＆退職・介護'!E21)</f>
        <v>1416994</v>
      </c>
      <c r="F21" s="72">
        <f>SUM('一般＆退職・基礎:一般＆退職・介護'!F21)</f>
        <v>226638</v>
      </c>
      <c r="G21" s="72">
        <f>SUM('一般＆退職・基礎:一般＆退職・介護'!G21)</f>
        <v>566967</v>
      </c>
      <c r="H21" s="72">
        <f>SUM('一般＆退職・基礎:一般＆退職・介護'!H21)</f>
        <v>308440</v>
      </c>
      <c r="I21" s="72">
        <f>SUM('一般＆退職・基礎:一般＆退職・介護'!I21)</f>
        <v>2519039</v>
      </c>
      <c r="J21" s="72">
        <f t="shared" si="0"/>
        <v>80759.1369581944</v>
      </c>
      <c r="K21" s="72">
        <f t="shared" si="1"/>
        <v>49441.39352306182</v>
      </c>
    </row>
    <row r="22" spans="1:11" ht="21.75" customHeight="1">
      <c r="A22" s="46">
        <v>16</v>
      </c>
      <c r="B22" s="47" t="s">
        <v>16</v>
      </c>
      <c r="C22" s="72">
        <f>SUM('一般＆退職・基礎:一般＆退職・介護'!C22)</f>
        <v>73025</v>
      </c>
      <c r="D22" s="72">
        <f>SUM('一般＆退職・基礎:一般＆退職・介護'!D22)</f>
        <v>117993</v>
      </c>
      <c r="E22" s="72">
        <f>SUM('一般＆退職・基礎:一般＆退職・介護'!E22)</f>
        <v>2992044</v>
      </c>
      <c r="F22" s="72">
        <f>SUM('一般＆退職・基礎:一般＆退職・介護'!F22)</f>
        <v>0</v>
      </c>
      <c r="G22" s="72">
        <f>SUM('一般＆退職・基礎:一般＆退職・介護'!G22)</f>
        <v>1552145</v>
      </c>
      <c r="H22" s="72">
        <f>SUM('一般＆退職・基礎:一般＆退職・介護'!H22)</f>
        <v>647717</v>
      </c>
      <c r="I22" s="72">
        <f>SUM('一般＆退職・基礎:一般＆退職・介護'!I22)</f>
        <v>5191906</v>
      </c>
      <c r="J22" s="72">
        <f t="shared" si="0"/>
        <v>71097.65148921602</v>
      </c>
      <c r="K22" s="72">
        <f t="shared" si="1"/>
        <v>44001.81366691244</v>
      </c>
    </row>
    <row r="23" spans="1:11" ht="21.75" customHeight="1">
      <c r="A23" s="46">
        <v>17</v>
      </c>
      <c r="B23" s="47" t="s">
        <v>17</v>
      </c>
      <c r="C23" s="72">
        <f>SUM('一般＆退職・基礎:一般＆退職・介護'!C23)</f>
        <v>53055</v>
      </c>
      <c r="D23" s="72">
        <f>SUM('一般＆退職・基礎:一般＆退職・介護'!D23)</f>
        <v>84962</v>
      </c>
      <c r="E23" s="72">
        <f>SUM('一般＆退職・基礎:一般＆退職・介護'!E23)</f>
        <v>1833786</v>
      </c>
      <c r="F23" s="72">
        <f>SUM('一般＆退職・基礎:一般＆退職・介護'!F23)</f>
        <v>0</v>
      </c>
      <c r="G23" s="72">
        <f>SUM('一般＆退職・基礎:一般＆退職・介護'!G23)</f>
        <v>727246</v>
      </c>
      <c r="H23" s="72">
        <f>SUM('一般＆退職・基礎:一般＆退職・介護'!H23)</f>
        <v>382474</v>
      </c>
      <c r="I23" s="72">
        <f>SUM('一般＆退職・基礎:一般＆退職・介護'!I23)</f>
        <v>2943506</v>
      </c>
      <c r="J23" s="72">
        <f t="shared" si="0"/>
        <v>55480.275186127605</v>
      </c>
      <c r="K23" s="72">
        <f t="shared" si="1"/>
        <v>34644.970692780305</v>
      </c>
    </row>
    <row r="24" spans="1:11" ht="21.75" customHeight="1">
      <c r="A24" s="46">
        <v>18</v>
      </c>
      <c r="B24" s="47" t="s">
        <v>18</v>
      </c>
      <c r="C24" s="72">
        <f>SUM('一般＆退職・基礎:一般＆退職・介護'!C24)</f>
        <v>30793</v>
      </c>
      <c r="D24" s="72">
        <f>SUM('一般＆退職・基礎:一般＆退職・介護'!D24)</f>
        <v>50724</v>
      </c>
      <c r="E24" s="72">
        <f>SUM('一般＆退職・基礎:一般＆退職・介護'!E24)</f>
        <v>1087105</v>
      </c>
      <c r="F24" s="72">
        <f>SUM('一般＆退職・基礎:一般＆退職・介護'!F24)</f>
        <v>205567</v>
      </c>
      <c r="G24" s="72">
        <f>SUM('一般＆退職・基礎:一般＆退職・介護'!G24)</f>
        <v>414258</v>
      </c>
      <c r="H24" s="72">
        <f>SUM('一般＆退職・基礎:一般＆退職・介護'!H24)</f>
        <v>260514</v>
      </c>
      <c r="I24" s="72">
        <f>SUM('一般＆退職・基礎:一般＆退職・介護'!I24)</f>
        <v>1967444</v>
      </c>
      <c r="J24" s="72">
        <f t="shared" si="0"/>
        <v>63892.57298736726</v>
      </c>
      <c r="K24" s="72">
        <f t="shared" si="1"/>
        <v>38787.240753883765</v>
      </c>
    </row>
    <row r="25" spans="1:11" ht="21.75" customHeight="1">
      <c r="A25" s="46">
        <v>19</v>
      </c>
      <c r="B25" s="47" t="s">
        <v>19</v>
      </c>
      <c r="C25" s="72">
        <f>SUM('一般＆退職・基礎:一般＆退職・介護'!C25)</f>
        <v>13346</v>
      </c>
      <c r="D25" s="72">
        <f>SUM('一般＆退職・基礎:一般＆退職・介護'!D25)</f>
        <v>22947</v>
      </c>
      <c r="E25" s="72">
        <f>SUM('一般＆退職・基礎:一般＆退職・介護'!E25)</f>
        <v>474853</v>
      </c>
      <c r="F25" s="72">
        <f>SUM('一般＆退職・基礎:一般＆退職・介護'!F25)</f>
        <v>78486</v>
      </c>
      <c r="G25" s="72">
        <f>SUM('一般＆退職・基礎:一般＆退職・介護'!G25)</f>
        <v>177409</v>
      </c>
      <c r="H25" s="72">
        <f>SUM('一般＆退職・基礎:一般＆退職・介護'!H25)</f>
        <v>116371</v>
      </c>
      <c r="I25" s="72">
        <f>SUM('一般＆退職・基礎:一般＆退職・介護'!I25)</f>
        <v>847119</v>
      </c>
      <c r="J25" s="72">
        <f t="shared" si="0"/>
        <v>63473.625056196615</v>
      </c>
      <c r="K25" s="72">
        <f t="shared" si="1"/>
        <v>36916.32893188652</v>
      </c>
    </row>
    <row r="26" spans="1:11" ht="21.75" customHeight="1">
      <c r="A26" s="46">
        <v>20</v>
      </c>
      <c r="B26" s="47" t="s">
        <v>20</v>
      </c>
      <c r="C26" s="72">
        <f>SUM('一般＆退職・基礎:一般＆退職・介護'!C26)</f>
        <v>20228</v>
      </c>
      <c r="D26" s="72">
        <f>SUM('一般＆退職・基礎:一般＆退職・介護'!D26)</f>
        <v>33608</v>
      </c>
      <c r="E26" s="72">
        <f>SUM('一般＆退職・基礎:一般＆退職・介護'!E26)</f>
        <v>1022407</v>
      </c>
      <c r="F26" s="72">
        <f>SUM('一般＆退職・基礎:一般＆退職・介護'!F26)</f>
        <v>0</v>
      </c>
      <c r="G26" s="72">
        <f>SUM('一般＆退職・基礎:一般＆退職・介護'!G26)</f>
        <v>452140</v>
      </c>
      <c r="H26" s="72">
        <f>SUM('一般＆退職・基礎:一般＆退職・介護'!H26)</f>
        <v>193230</v>
      </c>
      <c r="I26" s="72">
        <f>SUM('一般＆退職・基礎:一般＆退職・介護'!I26)</f>
        <v>1667777</v>
      </c>
      <c r="J26" s="72">
        <f t="shared" si="0"/>
        <v>82448.93217322523</v>
      </c>
      <c r="K26" s="72">
        <f t="shared" si="1"/>
        <v>49624.40490359438</v>
      </c>
    </row>
    <row r="27" spans="1:11" ht="21.75" customHeight="1">
      <c r="A27" s="46">
        <v>21</v>
      </c>
      <c r="B27" s="47" t="s">
        <v>34</v>
      </c>
      <c r="C27" s="72">
        <f>SUM('一般＆退職・基礎:一般＆退職・介護'!C27)</f>
        <v>18465</v>
      </c>
      <c r="D27" s="72">
        <f>SUM('一般＆退職・基礎:一般＆退職・介護'!D27)</f>
        <v>30378</v>
      </c>
      <c r="E27" s="72">
        <f>SUM('一般＆退職・基礎:一般＆退職・介護'!E27)</f>
        <v>566099</v>
      </c>
      <c r="F27" s="72">
        <f>SUM('一般＆退職・基礎:一般＆退職・介護'!F27)</f>
        <v>83647</v>
      </c>
      <c r="G27" s="72">
        <f>SUM('一般＆退職・基礎:一般＆退職・介護'!G27)</f>
        <v>200307</v>
      </c>
      <c r="H27" s="72">
        <f>SUM('一般＆退職・基礎:一般＆退職・介護'!H27)</f>
        <v>125690</v>
      </c>
      <c r="I27" s="72">
        <f>SUM('一般＆退職・基礎:一般＆退職・介護'!I27)</f>
        <v>975743</v>
      </c>
      <c r="J27" s="72">
        <f aca="true" t="shared" si="2" ref="J27:J32">SUM(I27*1000/C27)</f>
        <v>52842.8378012456</v>
      </c>
      <c r="K27" s="72">
        <f aca="true" t="shared" si="3" ref="K27:K32">SUM(I27*1000/D27)</f>
        <v>32120.053986437553</v>
      </c>
    </row>
    <row r="28" spans="1:11" ht="21.75" customHeight="1">
      <c r="A28" s="46">
        <v>22</v>
      </c>
      <c r="B28" s="48" t="s">
        <v>35</v>
      </c>
      <c r="C28" s="72">
        <f>SUM('一般＆退職・基礎:一般＆退職・介護'!C28)</f>
        <v>20959</v>
      </c>
      <c r="D28" s="72">
        <f>SUM('一般＆退職・基礎:一般＆退職・介護'!D28)</f>
        <v>34225</v>
      </c>
      <c r="E28" s="72">
        <f>SUM('一般＆退職・基礎:一般＆退職・介護'!E28)</f>
        <v>728592</v>
      </c>
      <c r="F28" s="72">
        <f>SUM('一般＆退職・基礎:一般＆退職・介護'!F28)</f>
        <v>0</v>
      </c>
      <c r="G28" s="72">
        <f>SUM('一般＆退職・基礎:一般＆退職・介護'!G28)</f>
        <v>460863</v>
      </c>
      <c r="H28" s="72">
        <f>SUM('一般＆退職・基礎:一般＆退職・介護'!H28)</f>
        <v>134682</v>
      </c>
      <c r="I28" s="72">
        <f>SUM('一般＆退職・基礎:一般＆退職・介護'!I28)</f>
        <v>1324137</v>
      </c>
      <c r="J28" s="72">
        <f t="shared" si="2"/>
        <v>63177.4893840355</v>
      </c>
      <c r="K28" s="72">
        <f t="shared" si="3"/>
        <v>38689.17457998539</v>
      </c>
    </row>
    <row r="29" spans="1:11" ht="21.75" customHeight="1">
      <c r="A29" s="46">
        <v>23</v>
      </c>
      <c r="B29" s="48" t="s">
        <v>36</v>
      </c>
      <c r="C29" s="72">
        <f>SUM('一般＆退職・基礎:一般＆退職・介護'!C29)</f>
        <v>44540</v>
      </c>
      <c r="D29" s="72">
        <f>SUM('一般＆退職・基礎:一般＆退職・介護'!D29)</f>
        <v>76169</v>
      </c>
      <c r="E29" s="72">
        <f>SUM('一般＆退職・基礎:一般＆退職・介護'!E29)</f>
        <v>1900802</v>
      </c>
      <c r="F29" s="72">
        <f>SUM('一般＆退職・基礎:一般＆退職・介護'!F29)</f>
        <v>0</v>
      </c>
      <c r="G29" s="72">
        <f>SUM('一般＆退職・基礎:一般＆退職・介護'!G29)</f>
        <v>778495</v>
      </c>
      <c r="H29" s="72">
        <f>SUM('一般＆退職・基礎:一般＆退職・介護'!H29)</f>
        <v>352903</v>
      </c>
      <c r="I29" s="72">
        <f>SUM('一般＆退職・基礎:一般＆退職・介護'!I29)</f>
        <v>3032200</v>
      </c>
      <c r="J29" s="72">
        <f t="shared" si="2"/>
        <v>68078.13201616524</v>
      </c>
      <c r="K29" s="72">
        <f t="shared" si="3"/>
        <v>39808.84611849965</v>
      </c>
    </row>
    <row r="30" spans="1:11" ht="21.75" customHeight="1">
      <c r="A30" s="46">
        <v>24</v>
      </c>
      <c r="B30" s="48" t="s">
        <v>37</v>
      </c>
      <c r="C30" s="72">
        <f>SUM('一般＆退職・基礎:一般＆退職・介護'!C30)</f>
        <v>25593</v>
      </c>
      <c r="D30" s="72">
        <f>SUM('一般＆退職・基礎:一般＆退職・介護'!D30)</f>
        <v>46599</v>
      </c>
      <c r="E30" s="72">
        <f>SUM('一般＆退職・基礎:一般＆退職・介護'!E30)</f>
        <v>1120716</v>
      </c>
      <c r="F30" s="72">
        <f>SUM('一般＆退職・基礎:一般＆退職・介護'!F30)</f>
        <v>161796</v>
      </c>
      <c r="G30" s="72">
        <f>SUM('一般＆退職・基礎:一般＆退職・介護'!G30)</f>
        <v>555891</v>
      </c>
      <c r="H30" s="72">
        <f>SUM('一般＆退職・基礎:一般＆退職・介護'!H30)</f>
        <v>183321</v>
      </c>
      <c r="I30" s="72">
        <f>SUM('一般＆退職・基礎:一般＆退職・介護'!I30)</f>
        <v>2021724</v>
      </c>
      <c r="J30" s="72">
        <f t="shared" si="2"/>
        <v>78995.19399835893</v>
      </c>
      <c r="K30" s="72">
        <f t="shared" si="3"/>
        <v>43385.56621386725</v>
      </c>
    </row>
    <row r="31" spans="1:11" ht="21.75" customHeight="1">
      <c r="A31" s="46">
        <v>25</v>
      </c>
      <c r="B31" s="48" t="s">
        <v>38</v>
      </c>
      <c r="C31" s="72">
        <f>SUM('一般＆退職・基礎:一般＆退職・介護'!C31)</f>
        <v>19182</v>
      </c>
      <c r="D31" s="72">
        <f>SUM('一般＆退職・基礎:一般＆退職・介護'!D31)</f>
        <v>32586</v>
      </c>
      <c r="E31" s="72">
        <f>SUM('一般＆退職・基礎:一般＆退職・介護'!E31)</f>
        <v>610426</v>
      </c>
      <c r="F31" s="72">
        <f>SUM('一般＆退職・基礎:一般＆退職・介護'!F31)</f>
        <v>132476</v>
      </c>
      <c r="G31" s="72">
        <f>SUM('一般＆退職・基礎:一般＆退職・介護'!G31)</f>
        <v>244553</v>
      </c>
      <c r="H31" s="72">
        <f>SUM('一般＆退職・基礎:一般＆退職・介護'!H31)</f>
        <v>148749</v>
      </c>
      <c r="I31" s="72">
        <f>SUM('一般＆退職・基礎:一般＆退職・介護'!I31)</f>
        <v>1136204</v>
      </c>
      <c r="J31" s="72">
        <f t="shared" si="2"/>
        <v>59232.82243770201</v>
      </c>
      <c r="K31" s="72">
        <f t="shared" si="3"/>
        <v>34867.85736205732</v>
      </c>
    </row>
    <row r="32" spans="1:11" ht="21.75" customHeight="1">
      <c r="A32" s="46">
        <v>26</v>
      </c>
      <c r="B32" s="48" t="s">
        <v>39</v>
      </c>
      <c r="C32" s="72">
        <f>SUM('一般＆退職・基礎:一般＆退職・介護'!C32)</f>
        <v>17169</v>
      </c>
      <c r="D32" s="72">
        <f>SUM('一般＆退職・基礎:一般＆退職・介護'!D32)</f>
        <v>28869</v>
      </c>
      <c r="E32" s="72">
        <f>SUM('一般＆退職・基礎:一般＆退職・介護'!E32)</f>
        <v>627864</v>
      </c>
      <c r="F32" s="72">
        <f>SUM('一般＆退職・基礎:一般＆退職・介護'!F32)</f>
        <v>79476</v>
      </c>
      <c r="G32" s="72">
        <f>SUM('一般＆退職・基礎:一般＆退職・介護'!G32)</f>
        <v>319721</v>
      </c>
      <c r="H32" s="72">
        <f>SUM('一般＆退職・基礎:一般＆退職・介護'!H32)</f>
        <v>148457</v>
      </c>
      <c r="I32" s="72">
        <f>SUM('一般＆退職・基礎:一般＆退職・介護'!I32)</f>
        <v>1175518</v>
      </c>
      <c r="J32" s="72">
        <f t="shared" si="2"/>
        <v>68467.47044091094</v>
      </c>
      <c r="K32" s="72">
        <f t="shared" si="3"/>
        <v>40719.04118604732</v>
      </c>
    </row>
    <row r="33" spans="1:11" ht="21.75" customHeight="1">
      <c r="A33" s="46">
        <v>27</v>
      </c>
      <c r="B33" s="49" t="s">
        <v>40</v>
      </c>
      <c r="C33" s="72">
        <f>SUM('一般＆退職・基礎:一般＆退職・介護'!C33)</f>
        <v>19115</v>
      </c>
      <c r="D33" s="72">
        <f>SUM('一般＆退職・基礎:一般＆退職・介護'!D33)</f>
        <v>33975</v>
      </c>
      <c r="E33" s="72">
        <f>SUM('一般＆退職・基礎:一般＆退職・介護'!E33)</f>
        <v>746072</v>
      </c>
      <c r="F33" s="72">
        <f>SUM('一般＆退職・基礎:一般＆退職・介護'!F33)</f>
        <v>138168</v>
      </c>
      <c r="G33" s="72">
        <f>SUM('一般＆退職・基礎:一般＆退職・介護'!G33)</f>
        <v>267841</v>
      </c>
      <c r="H33" s="72">
        <f>SUM('一般＆退職・基礎:一般＆退職・介護'!H33)</f>
        <v>160394</v>
      </c>
      <c r="I33" s="72">
        <f>SUM('一般＆退職・基礎:一般＆退職・介護'!I33)</f>
        <v>1312475</v>
      </c>
      <c r="J33" s="72">
        <f t="shared" si="0"/>
        <v>68662.04551399425</v>
      </c>
      <c r="K33" s="72">
        <f t="shared" si="1"/>
        <v>38630.61074319352</v>
      </c>
    </row>
    <row r="34" spans="1:11" ht="21.75" customHeight="1">
      <c r="A34" s="46">
        <v>28</v>
      </c>
      <c r="B34" s="47" t="s">
        <v>41</v>
      </c>
      <c r="C34" s="72">
        <f>SUM('一般＆退職・基礎:一般＆退職・介護'!C34)</f>
        <v>40758</v>
      </c>
      <c r="D34" s="72">
        <f>SUM('一般＆退職・基礎:一般＆退職・介護'!D34)</f>
        <v>69137</v>
      </c>
      <c r="E34" s="72">
        <f>SUM('一般＆退職・基礎:一般＆退職・介護'!E34)</f>
        <v>1761319</v>
      </c>
      <c r="F34" s="72">
        <f>SUM('一般＆退職・基礎:一般＆退職・介護'!F34)</f>
        <v>0</v>
      </c>
      <c r="G34" s="72">
        <f>SUM('一般＆退職・基礎:一般＆退職・介護'!G34)</f>
        <v>721662</v>
      </c>
      <c r="H34" s="72">
        <f>SUM('一般＆退職・基礎:一般＆退職・介護'!H34)</f>
        <v>368667</v>
      </c>
      <c r="I34" s="72">
        <f>SUM('一般＆退職・基礎:一般＆退職・介護'!I34)</f>
        <v>2851648</v>
      </c>
      <c r="J34" s="72">
        <f t="shared" si="0"/>
        <v>69965.35649443054</v>
      </c>
      <c r="K34" s="72">
        <f t="shared" si="1"/>
        <v>41246.33698309154</v>
      </c>
    </row>
    <row r="35" spans="1:11" ht="21.75" customHeight="1">
      <c r="A35" s="46">
        <v>29</v>
      </c>
      <c r="B35" s="47" t="s">
        <v>42</v>
      </c>
      <c r="C35" s="72">
        <f>SUM('一般＆退職・基礎:一般＆退職・介護'!C35)</f>
        <v>17669</v>
      </c>
      <c r="D35" s="72">
        <f>SUM('一般＆退職・基礎:一般＆退職・介護'!D35)</f>
        <v>32199</v>
      </c>
      <c r="E35" s="72">
        <f>SUM('一般＆退職・基礎:一般＆退職・介護'!E35)</f>
        <v>732747</v>
      </c>
      <c r="F35" s="72">
        <f>SUM('一般＆退職・基礎:一般＆退職・介護'!F35)</f>
        <v>60134</v>
      </c>
      <c r="G35" s="72">
        <f>SUM('一般＆退職・基礎:一般＆退職・介護'!G35)</f>
        <v>358190</v>
      </c>
      <c r="H35" s="72">
        <f>SUM('一般＆退職・基礎:一般＆退職・介護'!H35)</f>
        <v>160137</v>
      </c>
      <c r="I35" s="72">
        <f>SUM('一般＆退職・基礎:一般＆退職・介護'!I35)</f>
        <v>1311208</v>
      </c>
      <c r="J35" s="72">
        <f t="shared" si="0"/>
        <v>74209.51949742487</v>
      </c>
      <c r="K35" s="72">
        <f t="shared" si="1"/>
        <v>40722.01000031057</v>
      </c>
    </row>
    <row r="36" spans="1:11" ht="21.75" customHeight="1">
      <c r="A36" s="46">
        <v>30</v>
      </c>
      <c r="B36" s="47" t="s">
        <v>43</v>
      </c>
      <c r="C36" s="72">
        <f>SUM('一般＆退職・基礎:一般＆退職・介護'!C36)</f>
        <v>28662</v>
      </c>
      <c r="D36" s="72">
        <f>SUM('一般＆退職・基礎:一般＆退職・介護'!D36)</f>
        <v>52072</v>
      </c>
      <c r="E36" s="72">
        <f>SUM('一般＆退職・基礎:一般＆退職・介護'!E36)</f>
        <v>1196349</v>
      </c>
      <c r="F36" s="72">
        <f>SUM('一般＆退職・基礎:一般＆退職・介護'!F36)</f>
        <v>0</v>
      </c>
      <c r="G36" s="72">
        <f>SUM('一般＆退職・基礎:一般＆退職・介護'!G36)</f>
        <v>575391</v>
      </c>
      <c r="H36" s="72">
        <f>SUM('一般＆退職・基礎:一般＆退職・介護'!H36)</f>
        <v>217895</v>
      </c>
      <c r="I36" s="72">
        <f>SUM('一般＆退職・基礎:一般＆退職・介護'!I36)</f>
        <v>1989635</v>
      </c>
      <c r="J36" s="72">
        <f t="shared" si="0"/>
        <v>69417.17256297536</v>
      </c>
      <c r="K36" s="72">
        <f t="shared" si="1"/>
        <v>38209.306345060686</v>
      </c>
    </row>
    <row r="37" spans="1:11" ht="21.75" customHeight="1">
      <c r="A37" s="46">
        <v>31</v>
      </c>
      <c r="B37" s="47" t="s">
        <v>44</v>
      </c>
      <c r="C37" s="72">
        <f>SUM('一般＆退職・基礎:一般＆退職・介護'!C37)</f>
        <v>18168</v>
      </c>
      <c r="D37" s="72">
        <f>SUM('一般＆退職・基礎:一般＆退職・介護'!D37)</f>
        <v>30159</v>
      </c>
      <c r="E37" s="72">
        <f>SUM('一般＆退職・基礎:一般＆退職・介護'!E37)</f>
        <v>761656</v>
      </c>
      <c r="F37" s="72">
        <f>SUM('一般＆退職・基礎:一般＆退職・介護'!F37)</f>
        <v>97083</v>
      </c>
      <c r="G37" s="72">
        <f>SUM('一般＆退職・基礎:一般＆退職・介護'!G37)</f>
        <v>257942</v>
      </c>
      <c r="H37" s="72">
        <f>SUM('一般＆退職・基礎:一般＆退職・介護'!H37)</f>
        <v>143909</v>
      </c>
      <c r="I37" s="72">
        <f>SUM('一般＆退職・基礎:一般＆退職・介護'!I37)</f>
        <v>1260590</v>
      </c>
      <c r="J37" s="72">
        <f t="shared" si="0"/>
        <v>69385.18273888154</v>
      </c>
      <c r="K37" s="72">
        <f t="shared" si="1"/>
        <v>41798.136542988825</v>
      </c>
    </row>
    <row r="38" spans="1:11" ht="21.75" customHeight="1">
      <c r="A38" s="50">
        <v>32</v>
      </c>
      <c r="B38" s="51" t="s">
        <v>45</v>
      </c>
      <c r="C38" s="73">
        <f>SUM('一般＆退職・基礎:一般＆退職・介護'!C38)</f>
        <v>21571</v>
      </c>
      <c r="D38" s="73">
        <f>SUM('一般＆退職・基礎:一般＆退職・介護'!D38)</f>
        <v>36792</v>
      </c>
      <c r="E38" s="73">
        <f>SUM('一般＆退職・基礎:一般＆退職・介護'!E38)</f>
        <v>799264</v>
      </c>
      <c r="F38" s="73">
        <f>SUM('一般＆退職・基礎:一般＆退職・介護'!F38)</f>
        <v>0</v>
      </c>
      <c r="G38" s="73">
        <f>SUM('一般＆退職・基礎:一般＆退職・介護'!G38)</f>
        <v>398651</v>
      </c>
      <c r="H38" s="73">
        <f>SUM('一般＆退職・基礎:一般＆退職・介護'!H38)</f>
        <v>163739</v>
      </c>
      <c r="I38" s="73">
        <f>SUM('一般＆退職・基礎:一般＆退職・介護'!I38)</f>
        <v>1361654</v>
      </c>
      <c r="J38" s="73">
        <f t="shared" si="0"/>
        <v>63124.287237494784</v>
      </c>
      <c r="K38" s="73">
        <f t="shared" si="1"/>
        <v>37009.51293759513</v>
      </c>
    </row>
    <row r="39" spans="1:11" s="34" customFormat="1" ht="21.75" customHeight="1">
      <c r="A39" s="39"/>
      <c r="B39" s="40" t="s">
        <v>47</v>
      </c>
      <c r="C39" s="74">
        <f>SUM('一般＆退職・基礎:一般＆退職・介護'!C39)</f>
        <v>1053654</v>
      </c>
      <c r="D39" s="74">
        <f>SUM('一般＆退職・基礎:一般＆退職・介護'!D39)</f>
        <v>1738722</v>
      </c>
      <c r="E39" s="74">
        <f>SUM('一般＆退職・基礎:一般＆退職・介護'!E39)</f>
        <v>40813544</v>
      </c>
      <c r="F39" s="74">
        <f>SUM('一般＆退職・基礎:一般＆退職・介護'!F39)</f>
        <v>2190005</v>
      </c>
      <c r="G39" s="74">
        <f>SUM('一般＆退職・基礎:一般＆退職・介護'!G39)</f>
        <v>17376874</v>
      </c>
      <c r="H39" s="74">
        <f>SUM('一般＆退職・基礎:一般＆退職・介護'!H39)</f>
        <v>8999687</v>
      </c>
      <c r="I39" s="74">
        <f>SUM('一般＆退職・基礎:一般＆退職・介護'!I39)</f>
        <v>69380110</v>
      </c>
      <c r="J39" s="74">
        <f t="shared" si="0"/>
        <v>65847.14716595771</v>
      </c>
      <c r="K39" s="74">
        <f t="shared" si="1"/>
        <v>39902.93445415656</v>
      </c>
    </row>
    <row r="40" spans="1:11" ht="21.75" customHeight="1">
      <c r="A40" s="52">
        <v>33</v>
      </c>
      <c r="B40" s="53" t="s">
        <v>21</v>
      </c>
      <c r="C40" s="75">
        <f>SUM('一般＆退職・基礎:一般＆退職・介護'!C40)</f>
        <v>14656</v>
      </c>
      <c r="D40" s="75">
        <f>SUM('一般＆退職・基礎:一般＆退職・介護'!D40)</f>
        <v>25704</v>
      </c>
      <c r="E40" s="75">
        <f>SUM('一般＆退職・基礎:一般＆退職・介護'!E40)</f>
        <v>547525</v>
      </c>
      <c r="F40" s="75">
        <f>SUM('一般＆退職・基礎:一般＆退職・介護'!F40)</f>
        <v>71635</v>
      </c>
      <c r="G40" s="75">
        <f>SUM('一般＆退職・基礎:一般＆退職・介護'!G40)</f>
        <v>276154</v>
      </c>
      <c r="H40" s="75">
        <f>SUM('一般＆退職・基礎:一般＆退職・介護'!H40)</f>
        <v>103971</v>
      </c>
      <c r="I40" s="75">
        <f>SUM('一般＆退職・基礎:一般＆退職・介護'!I40)</f>
        <v>999285</v>
      </c>
      <c r="J40" s="75">
        <f t="shared" si="0"/>
        <v>68182.6555676856</v>
      </c>
      <c r="K40" s="75">
        <f t="shared" si="1"/>
        <v>38876.63398692811</v>
      </c>
    </row>
    <row r="41" spans="1:11" ht="21.75" customHeight="1">
      <c r="A41" s="46">
        <v>34</v>
      </c>
      <c r="B41" s="47" t="s">
        <v>22</v>
      </c>
      <c r="C41" s="72">
        <f>SUM('一般＆退職・基礎:一般＆退職・介護'!C41)</f>
        <v>8350</v>
      </c>
      <c r="D41" s="72">
        <f>SUM('一般＆退職・基礎:一般＆退職・介護'!D41)</f>
        <v>14066</v>
      </c>
      <c r="E41" s="72">
        <f>SUM('一般＆退職・基礎:一般＆退職・介護'!E41)</f>
        <v>262441</v>
      </c>
      <c r="F41" s="72">
        <f>SUM('一般＆退職・基礎:一般＆退職・介護'!F41)</f>
        <v>32604</v>
      </c>
      <c r="G41" s="72">
        <f>SUM('一般＆退職・基礎:一般＆退職・介護'!G41)</f>
        <v>126075</v>
      </c>
      <c r="H41" s="72">
        <f>SUM('一般＆退職・基礎:一般＆退職・介護'!H41)</f>
        <v>60423</v>
      </c>
      <c r="I41" s="72">
        <f>SUM('一般＆退職・基礎:一般＆退職・介護'!I41)</f>
        <v>481543</v>
      </c>
      <c r="J41" s="72">
        <f t="shared" si="0"/>
        <v>57669.82035928144</v>
      </c>
      <c r="K41" s="72">
        <f t="shared" si="1"/>
        <v>34234.53718185696</v>
      </c>
    </row>
    <row r="42" spans="1:11" ht="21.75" customHeight="1">
      <c r="A42" s="46">
        <v>35</v>
      </c>
      <c r="B42" s="47" t="s">
        <v>46</v>
      </c>
      <c r="C42" s="72">
        <f>SUM('一般＆退職・基礎:一般＆退職・介護'!C42)</f>
        <v>8864</v>
      </c>
      <c r="D42" s="72">
        <f>SUM('一般＆退職・基礎:一般＆退職・介護'!D42)</f>
        <v>14739</v>
      </c>
      <c r="E42" s="72">
        <f>SUM('一般＆退職・基礎:一般＆退職・介護'!E42)</f>
        <v>300141</v>
      </c>
      <c r="F42" s="72">
        <f>SUM('一般＆退職・基礎:一般＆退職・介護'!F42)</f>
        <v>45781</v>
      </c>
      <c r="G42" s="72">
        <f>SUM('一般＆退職・基礎:一般＆退職・介護'!G42)</f>
        <v>125211</v>
      </c>
      <c r="H42" s="72">
        <f>SUM('一般＆退職・基礎:一般＆退職・介護'!H42)</f>
        <v>57187</v>
      </c>
      <c r="I42" s="72">
        <f>SUM('一般＆退職・基礎:一般＆退職・介護'!I42)</f>
        <v>528320</v>
      </c>
      <c r="J42" s="72">
        <f t="shared" si="0"/>
        <v>59602.8880866426</v>
      </c>
      <c r="K42" s="72">
        <f t="shared" si="1"/>
        <v>35845.03697672841</v>
      </c>
    </row>
    <row r="43" spans="1:11" ht="21.75" customHeight="1">
      <c r="A43" s="46">
        <v>36</v>
      </c>
      <c r="B43" s="47" t="s">
        <v>23</v>
      </c>
      <c r="C43" s="72">
        <f>SUM('一般＆退職・基礎:一般＆退職・介護'!C43)</f>
        <v>11678</v>
      </c>
      <c r="D43" s="72">
        <f>SUM('一般＆退職・基礎:一般＆退職・介護'!D43)</f>
        <v>18788</v>
      </c>
      <c r="E43" s="72">
        <f>SUM('一般＆退職・基礎:一般＆退職・介護'!E43)</f>
        <v>417291</v>
      </c>
      <c r="F43" s="72">
        <f>SUM('一般＆退職・基礎:一般＆退職・介護'!F43)</f>
        <v>0</v>
      </c>
      <c r="G43" s="72">
        <f>SUM('一般＆退職・基礎:一般＆退職・介護'!G43)</f>
        <v>173855</v>
      </c>
      <c r="H43" s="72">
        <f>SUM('一般＆退職・基礎:一般＆退職・介護'!H43)</f>
        <v>86871</v>
      </c>
      <c r="I43" s="72">
        <f>SUM('一般＆退職・基礎:一般＆退職・介護'!I43)</f>
        <v>678017</v>
      </c>
      <c r="J43" s="72">
        <f t="shared" si="0"/>
        <v>58059.34235314266</v>
      </c>
      <c r="K43" s="72">
        <f t="shared" si="1"/>
        <v>36087.76878858846</v>
      </c>
    </row>
    <row r="44" spans="1:11" ht="21.75" customHeight="1">
      <c r="A44" s="46">
        <v>37</v>
      </c>
      <c r="B44" s="47" t="s">
        <v>24</v>
      </c>
      <c r="C44" s="72">
        <f>SUM('一般＆退職・基礎:一般＆退職・介護'!C44)</f>
        <v>8908</v>
      </c>
      <c r="D44" s="72">
        <f>SUM('一般＆退職・基礎:一般＆退職・介護'!D44)</f>
        <v>14374</v>
      </c>
      <c r="E44" s="72">
        <f>SUM('一般＆退職・基礎:一般＆退職・介護'!E44)</f>
        <v>272624</v>
      </c>
      <c r="F44" s="72">
        <f>SUM('一般＆退職・基礎:一般＆退職・介護'!F44)</f>
        <v>63906</v>
      </c>
      <c r="G44" s="72">
        <f>SUM('一般＆退職・基礎:一般＆退職・介護'!G44)</f>
        <v>106243</v>
      </c>
      <c r="H44" s="72">
        <f>SUM('一般＆退職・基礎:一般＆退職・介護'!H44)</f>
        <v>55525</v>
      </c>
      <c r="I44" s="72">
        <f>SUM('一般＆退職・基礎:一般＆退職・介護'!I44)</f>
        <v>498298</v>
      </c>
      <c r="J44" s="72">
        <f t="shared" si="0"/>
        <v>55938.25774584643</v>
      </c>
      <c r="K44" s="72">
        <f t="shared" si="1"/>
        <v>34666.62028662863</v>
      </c>
    </row>
    <row r="45" spans="1:11" ht="21.75" customHeight="1">
      <c r="A45" s="46">
        <v>38</v>
      </c>
      <c r="B45" s="47" t="s">
        <v>25</v>
      </c>
      <c r="C45" s="72">
        <f>SUM('一般＆退職・基礎:一般＆退職・介護'!C45)</f>
        <v>6975</v>
      </c>
      <c r="D45" s="72">
        <f>SUM('一般＆退職・基礎:一般＆退職・介護'!D45)</f>
        <v>11093</v>
      </c>
      <c r="E45" s="72">
        <f>SUM('一般＆退職・基礎:一般＆退職・介護'!E45)</f>
        <v>219633</v>
      </c>
      <c r="F45" s="72">
        <f>SUM('一般＆退職・基礎:一般＆退職・介護'!F45)</f>
        <v>41864</v>
      </c>
      <c r="G45" s="72">
        <f>SUM('一般＆退職・基礎:一般＆退職・介護'!G45)</f>
        <v>93030</v>
      </c>
      <c r="H45" s="72">
        <f>SUM('一般＆退職・基礎:一般＆退職・介護'!H45)</f>
        <v>54585</v>
      </c>
      <c r="I45" s="72">
        <f>SUM('一般＆退職・基礎:一般＆退職・介護'!I45)</f>
        <v>409112</v>
      </c>
      <c r="J45" s="72">
        <f t="shared" si="0"/>
        <v>58654.05017921147</v>
      </c>
      <c r="K45" s="72">
        <f t="shared" si="1"/>
        <v>36880.19471738934</v>
      </c>
    </row>
    <row r="46" spans="1:11" ht="21.75" customHeight="1">
      <c r="A46" s="46">
        <v>39</v>
      </c>
      <c r="B46" s="47" t="s">
        <v>26</v>
      </c>
      <c r="C46" s="72">
        <f>SUM('一般＆退職・基礎:一般＆退職・介護'!C46)</f>
        <v>18471</v>
      </c>
      <c r="D46" s="72">
        <f>SUM('一般＆退職・基礎:一般＆退職・介護'!D46)</f>
        <v>30464</v>
      </c>
      <c r="E46" s="72">
        <f>SUM('一般＆退職・基礎:一般＆退職・介護'!E46)</f>
        <v>628676</v>
      </c>
      <c r="F46" s="72">
        <f>SUM('一般＆退職・基礎:一般＆退職・介護'!F46)</f>
        <v>110078</v>
      </c>
      <c r="G46" s="72">
        <f>SUM('一般＆退職・基礎:一般＆退職・介護'!G46)</f>
        <v>285543</v>
      </c>
      <c r="H46" s="72">
        <f>SUM('一般＆退職・基礎:一般＆退職・介護'!H46)</f>
        <v>154973</v>
      </c>
      <c r="I46" s="72">
        <f>SUM('一般＆退職・基礎:一般＆退職・介護'!I46)</f>
        <v>1179270</v>
      </c>
      <c r="J46" s="72">
        <f t="shared" si="0"/>
        <v>63844.40474256943</v>
      </c>
      <c r="K46" s="72">
        <f t="shared" si="1"/>
        <v>38710.28098739496</v>
      </c>
    </row>
    <row r="47" spans="1:11" ht="21.75" customHeight="1">
      <c r="A47" s="46">
        <v>40</v>
      </c>
      <c r="B47" s="47" t="s">
        <v>27</v>
      </c>
      <c r="C47" s="72">
        <f>SUM('一般＆退職・基礎:一般＆退職・介護'!C47)</f>
        <v>4175</v>
      </c>
      <c r="D47" s="72">
        <f>SUM('一般＆退職・基礎:一般＆退職・介護'!D47)</f>
        <v>7153</v>
      </c>
      <c r="E47" s="72">
        <f>SUM('一般＆退職・基礎:一般＆退職・介護'!E47)</f>
        <v>155802</v>
      </c>
      <c r="F47" s="72">
        <f>SUM('一般＆退職・基礎:一般＆退職・介護'!F47)</f>
        <v>38248</v>
      </c>
      <c r="G47" s="72">
        <f>SUM('一般＆退職・基礎:一般＆退職・介護'!G47)</f>
        <v>77660</v>
      </c>
      <c r="H47" s="72">
        <f>SUM('一般＆退職・基礎:一般＆退職・介護'!H47)</f>
        <v>38977</v>
      </c>
      <c r="I47" s="72">
        <f>SUM('一般＆退職・基礎:一般＆退職・介護'!I47)</f>
        <v>310687</v>
      </c>
      <c r="J47" s="72">
        <f t="shared" si="0"/>
        <v>74416.04790419161</v>
      </c>
      <c r="K47" s="72">
        <f t="shared" si="1"/>
        <v>43434.50300573186</v>
      </c>
    </row>
    <row r="48" spans="1:11" ht="21.75" customHeight="1">
      <c r="A48" s="46">
        <v>41</v>
      </c>
      <c r="B48" s="47" t="s">
        <v>28</v>
      </c>
      <c r="C48" s="72">
        <f>SUM('一般＆退職・基礎:一般＆退職・介護'!C48)</f>
        <v>10797</v>
      </c>
      <c r="D48" s="72">
        <f>SUM('一般＆退職・基礎:一般＆退職・介護'!D48)</f>
        <v>20486</v>
      </c>
      <c r="E48" s="72">
        <f>SUM('一般＆退職・基礎:一般＆退職・介護'!E48)</f>
        <v>503882</v>
      </c>
      <c r="F48" s="72">
        <f>SUM('一般＆退職・基礎:一般＆退職・介護'!F48)</f>
        <v>100313</v>
      </c>
      <c r="G48" s="72">
        <f>SUM('一般＆退職・基礎:一般＆退職・介護'!G48)</f>
        <v>170458</v>
      </c>
      <c r="H48" s="72">
        <f>SUM('一般＆退職・基礎:一般＆退職・介護'!H48)</f>
        <v>80368</v>
      </c>
      <c r="I48" s="72">
        <f>SUM('一般＆退職・基礎:一般＆退職・介護'!I48)</f>
        <v>855021</v>
      </c>
      <c r="J48" s="72">
        <f t="shared" si="0"/>
        <v>79190.60850236176</v>
      </c>
      <c r="K48" s="72">
        <f t="shared" si="1"/>
        <v>41736.84467441179</v>
      </c>
    </row>
    <row r="49" spans="1:11" ht="21.75" customHeight="1">
      <c r="A49" s="46">
        <v>42</v>
      </c>
      <c r="B49" s="47" t="s">
        <v>29</v>
      </c>
      <c r="C49" s="72">
        <f>SUM('一般＆退職・基礎:一般＆退職・介護'!C49)</f>
        <v>3900</v>
      </c>
      <c r="D49" s="72">
        <f>SUM('一般＆退職・基礎:一般＆退職・介護'!D49)</f>
        <v>6890</v>
      </c>
      <c r="E49" s="72">
        <f>SUM('一般＆退職・基礎:一般＆退職・介護'!E49)</f>
        <v>184300</v>
      </c>
      <c r="F49" s="72">
        <f>SUM('一般＆退職・基礎:一般＆退職・介護'!F49)</f>
        <v>35544</v>
      </c>
      <c r="G49" s="72">
        <f>SUM('一般＆退職・基礎:一般＆退職・介護'!G49)</f>
        <v>62372</v>
      </c>
      <c r="H49" s="72">
        <f>SUM('一般＆退職・基礎:一般＆退職・介護'!H49)</f>
        <v>33100</v>
      </c>
      <c r="I49" s="72">
        <f>SUM('一般＆退職・基礎:一般＆退職・介護'!I49)</f>
        <v>315316</v>
      </c>
      <c r="J49" s="72">
        <f t="shared" si="0"/>
        <v>80850.2564102564</v>
      </c>
      <c r="K49" s="72">
        <f t="shared" si="1"/>
        <v>45764.296081277214</v>
      </c>
    </row>
    <row r="50" spans="1:11" ht="21.75" customHeight="1">
      <c r="A50" s="46">
        <v>43</v>
      </c>
      <c r="B50" s="47" t="s">
        <v>30</v>
      </c>
      <c r="C50" s="72">
        <f>SUM('一般＆退職・基礎:一般＆退職・介護'!C50)</f>
        <v>11098</v>
      </c>
      <c r="D50" s="72">
        <f>SUM('一般＆退職・基礎:一般＆退職・介護'!D50)</f>
        <v>20485</v>
      </c>
      <c r="E50" s="72">
        <f>SUM('一般＆退職・基礎:一般＆退職・介護'!E50)</f>
        <v>564953</v>
      </c>
      <c r="F50" s="72">
        <f>SUM('一般＆退職・基礎:一般＆退職・介護'!F50)</f>
        <v>103566</v>
      </c>
      <c r="G50" s="72">
        <f>SUM('一般＆退職・基礎:一般＆退職・介護'!G50)</f>
        <v>210190</v>
      </c>
      <c r="H50" s="72">
        <f>SUM('一般＆退職・基礎:一般＆退職・介護'!H50)</f>
        <v>99258</v>
      </c>
      <c r="I50" s="72">
        <f>SUM('一般＆退職・基礎:一般＆退職・介護'!I50)</f>
        <v>977967</v>
      </c>
      <c r="J50" s="72">
        <f t="shared" si="0"/>
        <v>88121.01279509821</v>
      </c>
      <c r="K50" s="72">
        <f t="shared" si="1"/>
        <v>47740.63949231145</v>
      </c>
    </row>
    <row r="51" spans="1:11" ht="21.75" customHeight="1">
      <c r="A51" s="50">
        <v>44</v>
      </c>
      <c r="B51" s="51" t="s">
        <v>31</v>
      </c>
      <c r="C51" s="76">
        <f>SUM('一般＆退職・基礎:一般＆退職・介護'!C51)</f>
        <v>8555</v>
      </c>
      <c r="D51" s="76">
        <f>SUM('一般＆退職・基礎:一般＆退職・介護'!D51)</f>
        <v>13872</v>
      </c>
      <c r="E51" s="76">
        <f>SUM('一般＆退職・基礎:一般＆退職・介護'!E51)</f>
        <v>295959</v>
      </c>
      <c r="F51" s="76">
        <f>SUM('一般＆退職・基礎:一般＆退職・介護'!F51)</f>
        <v>0</v>
      </c>
      <c r="G51" s="76">
        <f>SUM('一般＆退職・基礎:一般＆退職・介護'!G51)</f>
        <v>132728</v>
      </c>
      <c r="H51" s="76">
        <f>SUM('一般＆退職・基礎:一般＆退職・介護'!H51)</f>
        <v>74544</v>
      </c>
      <c r="I51" s="76">
        <f>SUM('一般＆退職・基礎:一般＆退職・介護'!I51)</f>
        <v>503231</v>
      </c>
      <c r="J51" s="73">
        <f t="shared" si="0"/>
        <v>58823.02746931619</v>
      </c>
      <c r="K51" s="73">
        <f t="shared" si="1"/>
        <v>36276.74452133795</v>
      </c>
    </row>
    <row r="52" spans="1:11" s="34" customFormat="1" ht="21.75" customHeight="1">
      <c r="A52" s="39"/>
      <c r="B52" s="54" t="s">
        <v>1</v>
      </c>
      <c r="C52" s="74">
        <f>SUM('一般＆退職・基礎:一般＆退職・介護'!C52)</f>
        <v>116427</v>
      </c>
      <c r="D52" s="74">
        <f>SUM('一般＆退職・基礎:一般＆退職・介護'!D52)</f>
        <v>198114</v>
      </c>
      <c r="E52" s="74">
        <f>SUM('一般＆退職・基礎:一般＆退職・介護'!E52)</f>
        <v>4353227</v>
      </c>
      <c r="F52" s="74">
        <f>SUM('一般＆退職・基礎:一般＆退職・介護'!F52)</f>
        <v>643539</v>
      </c>
      <c r="G52" s="74">
        <f>SUM('一般＆退職・基礎:一般＆退職・介護'!G52)</f>
        <v>1839519</v>
      </c>
      <c r="H52" s="74">
        <f>SUM('一般＆退職・基礎:一般＆退職・介護'!H52)</f>
        <v>899782</v>
      </c>
      <c r="I52" s="74">
        <f>SUM('一般＆退職・基礎:一般＆退職・介護'!I52)</f>
        <v>7736067</v>
      </c>
      <c r="J52" s="74">
        <f>SUM(I52*1000/C52)</f>
        <v>66445.6440516375</v>
      </c>
      <c r="K52" s="74">
        <f>SUM(I52*1000/D52)</f>
        <v>39048.56294860535</v>
      </c>
    </row>
    <row r="53" spans="1:11" s="34" customFormat="1" ht="21.75" customHeight="1">
      <c r="A53" s="42"/>
      <c r="B53" s="55" t="s">
        <v>61</v>
      </c>
      <c r="C53" s="77">
        <f>SUM('一般＆退職・基礎:一般＆退職・介護'!C53)</f>
        <v>1170081</v>
      </c>
      <c r="D53" s="77">
        <f>SUM('一般＆退職・基礎:一般＆退職・介護'!D53)</f>
        <v>1936836</v>
      </c>
      <c r="E53" s="77">
        <f>SUM('一般＆退職・基礎:一般＆退職・介護'!E53)</f>
        <v>45166771</v>
      </c>
      <c r="F53" s="77">
        <f>SUM('一般＆退職・基礎:一般＆退職・介護'!F53)</f>
        <v>2833544</v>
      </c>
      <c r="G53" s="77">
        <f>SUM('一般＆退職・基礎:一般＆退職・介護'!G53)</f>
        <v>19216393</v>
      </c>
      <c r="H53" s="77">
        <f>SUM('一般＆退職・基礎:一般＆退職・介護'!H53)</f>
        <v>9899469</v>
      </c>
      <c r="I53" s="77">
        <f>SUM('一般＆退職・基礎:一般＆退職・介護'!I53)</f>
        <v>77116177</v>
      </c>
      <c r="J53" s="77">
        <f>SUM(I53*1000/C53)</f>
        <v>65906.69962165013</v>
      </c>
      <c r="K53" s="77">
        <f>SUM(I53*1000/D53)</f>
        <v>39815.542978342</v>
      </c>
    </row>
    <row r="54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H23030059</cp:lastModifiedBy>
  <cp:lastPrinted>2015-09-08T00:32:08Z</cp:lastPrinted>
  <dcterms:created xsi:type="dcterms:W3CDTF">2003-03-10T00:04:38Z</dcterms:created>
  <dcterms:modified xsi:type="dcterms:W3CDTF">2016-09-05T02:33:07Z</dcterms:modified>
  <cp:category/>
  <cp:version/>
  <cp:contentType/>
  <cp:contentStatus/>
</cp:coreProperties>
</file>