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<sst xmlns="http://schemas.openxmlformats.org/spreadsheetml/2006/main" count="249" uniqueCount="68">
  <si>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</si>
  <si>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</si>
  <si>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</si>
  <si>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</si>
  <si>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</si>
  <si>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</si>
  <si>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</si>
  <si>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</si>
  <si>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</si>
  <si>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</si>
  <si>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</si>
  <si>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</si>
  <si>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</si>
  <si>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</si>
  <si>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</si>
  <si>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</si>
  <si>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</si>
  <si>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</si>
  <si>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</si>
  <si>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</si>
  <si>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</si>
  <si>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</si>
  <si>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</si>
  <si>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</si>
  <si>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</si>
  <si>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</si>
  <si>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</si>
  <si>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</si>
  <si>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</si>
  <si>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</si>
  <si>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</si>
  <si>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</si>
  <si>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</si>
  <si>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</si>
  <si>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</si>
  <si>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</si>
  <si>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</si>
  <si>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</si>
  <si>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</si>
  <si>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</si>
  <si>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</si>
  <si>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</si>
  <si>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</si>
  <si>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</si>
  <si>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</si>
  <si>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</si>
  <si>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</si>
  <si>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</si>
  <si>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</si>
  <si>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</si>
  <si>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</si>
  <si>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</si>
  <si>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</si>
  <si>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</si>
  <si>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</si>
  <si>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</si>
  <si>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</si>
  <si>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</si>
  <si>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</si>
  <si>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</si>
  <si>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</si>
  <si>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</si>
  <si>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</si>
  <si>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</si>
  <si>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</si>
  <si>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</si>
  <si>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</si>
  <si>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第６表　令和元年度国民健康保険税（料）に関する調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</si>
</sst>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.0%"/>
    <numFmt numFmtId="180" formatCode="0.000%"/>
    <numFmt numFmtId="181" formatCode="0.0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0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L1" sqref="L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2" t="s">
        <v>67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3" t="s">
        <v>2</v>
      </c>
      <c r="B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73" t="s">
        <v>48</v>
      </c>
      <c r="B3" s="82" t="s">
        <v>49</v>
      </c>
      <c r="C3" s="76" t="s">
        <v>50</v>
      </c>
      <c r="D3" s="77"/>
      <c r="E3" s="76" t="s">
        <v>51</v>
      </c>
      <c r="F3" s="88"/>
      <c r="G3" s="88"/>
      <c r="H3" s="88"/>
      <c r="I3" s="14"/>
      <c r="J3" s="85" t="s">
        <v>52</v>
      </c>
      <c r="K3" s="85" t="s">
        <v>53</v>
      </c>
    </row>
    <row r="4" spans="1:11" ht="17.25" customHeight="1">
      <c r="A4" s="74"/>
      <c r="B4" s="83"/>
      <c r="C4" s="78" t="s">
        <v>54</v>
      </c>
      <c r="D4" s="81" t="s">
        <v>55</v>
      </c>
      <c r="E4" s="85" t="s">
        <v>56</v>
      </c>
      <c r="F4" s="85" t="s">
        <v>57</v>
      </c>
      <c r="G4" s="85" t="s">
        <v>58</v>
      </c>
      <c r="H4" s="85" t="s">
        <v>0</v>
      </c>
      <c r="I4" s="15" t="s">
        <v>59</v>
      </c>
      <c r="J4" s="86"/>
      <c r="K4" s="86"/>
    </row>
    <row r="5" spans="1:11" ht="17.25" customHeight="1">
      <c r="A5" s="74"/>
      <c r="B5" s="83"/>
      <c r="C5" s="79"/>
      <c r="D5" s="81"/>
      <c r="E5" s="86"/>
      <c r="F5" s="86"/>
      <c r="G5" s="86"/>
      <c r="H5" s="86"/>
      <c r="I5" s="15" t="s">
        <v>60</v>
      </c>
      <c r="J5" s="86"/>
      <c r="K5" s="86"/>
    </row>
    <row r="6" spans="1:11" ht="17.25" customHeight="1">
      <c r="A6" s="75"/>
      <c r="B6" s="84"/>
      <c r="C6" s="80"/>
      <c r="D6" s="81"/>
      <c r="E6" s="87"/>
      <c r="F6" s="87"/>
      <c r="G6" s="87"/>
      <c r="H6" s="87"/>
      <c r="I6" s="16"/>
      <c r="J6" s="87"/>
      <c r="K6" s="87"/>
    </row>
    <row r="7" spans="1:11" ht="21.75" customHeight="1">
      <c r="A7" s="28">
        <v>1</v>
      </c>
      <c r="B7" s="22" t="s">
        <v>3</v>
      </c>
      <c r="C7" s="54">
        <v>36376</v>
      </c>
      <c r="D7" s="54">
        <v>56843</v>
      </c>
      <c r="E7" s="68">
        <v>2346997</v>
      </c>
      <c r="F7" s="68">
        <v>0</v>
      </c>
      <c r="G7" s="68">
        <v>948557</v>
      </c>
      <c r="H7" s="68">
        <v>637202</v>
      </c>
      <c r="I7" s="59">
        <f aca="true" t="shared" si="0" ref="I7:I38">SUM(E7:H7)</f>
        <v>3932756</v>
      </c>
      <c r="J7" s="59">
        <f aca="true" t="shared" si="1" ref="J7:J38">SUM(I7*1000/C7)</f>
        <v>108114.03122938202</v>
      </c>
      <c r="K7" s="59">
        <f aca="true" t="shared" si="2" ref="K7:K38">SUM(I7*1000/D7)</f>
        <v>69186.2850306986</v>
      </c>
    </row>
    <row r="8" spans="1:11" ht="21.75" customHeight="1">
      <c r="A8" s="29">
        <v>2</v>
      </c>
      <c r="B8" s="19" t="s">
        <v>4</v>
      </c>
      <c r="C8" s="55">
        <v>21779</v>
      </c>
      <c r="D8" s="55">
        <v>32151</v>
      </c>
      <c r="E8" s="69">
        <v>1340394</v>
      </c>
      <c r="F8" s="69">
        <v>0</v>
      </c>
      <c r="G8" s="69">
        <v>464051</v>
      </c>
      <c r="H8" s="69">
        <v>477952</v>
      </c>
      <c r="I8" s="59">
        <f t="shared" si="0"/>
        <v>2282397</v>
      </c>
      <c r="J8" s="59">
        <f t="shared" si="1"/>
        <v>104798.06235364341</v>
      </c>
      <c r="K8" s="59">
        <f t="shared" si="2"/>
        <v>70989.92255295326</v>
      </c>
    </row>
    <row r="9" spans="1:11" ht="21.75" customHeight="1">
      <c r="A9" s="29">
        <v>3</v>
      </c>
      <c r="B9" s="19" t="s">
        <v>5</v>
      </c>
      <c r="C9" s="55">
        <v>20858</v>
      </c>
      <c r="D9" s="55">
        <v>32633</v>
      </c>
      <c r="E9" s="69">
        <v>1394807</v>
      </c>
      <c r="F9" s="69">
        <v>0</v>
      </c>
      <c r="G9" s="69">
        <v>540182</v>
      </c>
      <c r="H9" s="69">
        <v>395844</v>
      </c>
      <c r="I9" s="59">
        <f t="shared" si="0"/>
        <v>2330833</v>
      </c>
      <c r="J9" s="59">
        <f t="shared" si="1"/>
        <v>111747.67475309235</v>
      </c>
      <c r="K9" s="59">
        <f t="shared" si="2"/>
        <v>71425.64275426716</v>
      </c>
    </row>
    <row r="10" spans="1:11" ht="21.75" customHeight="1">
      <c r="A10" s="29">
        <v>4</v>
      </c>
      <c r="B10" s="19" t="s">
        <v>6</v>
      </c>
      <c r="C10" s="55">
        <v>21247</v>
      </c>
      <c r="D10" s="55">
        <v>34829</v>
      </c>
      <c r="E10" s="69">
        <v>1537577</v>
      </c>
      <c r="F10" s="69">
        <v>0</v>
      </c>
      <c r="G10" s="69">
        <v>449714</v>
      </c>
      <c r="H10" s="69">
        <v>292729</v>
      </c>
      <c r="I10" s="59">
        <f t="shared" si="0"/>
        <v>2280020</v>
      </c>
      <c r="J10" s="59">
        <f t="shared" si="1"/>
        <v>107310.20850002354</v>
      </c>
      <c r="K10" s="59">
        <f t="shared" si="2"/>
        <v>65463.26337247696</v>
      </c>
    </row>
    <row r="11" spans="1:11" ht="21.75" customHeight="1">
      <c r="A11" s="29">
        <v>5</v>
      </c>
      <c r="B11" s="19" t="s">
        <v>7</v>
      </c>
      <c r="C11" s="55">
        <v>11094</v>
      </c>
      <c r="D11" s="55">
        <v>18078</v>
      </c>
      <c r="E11" s="69">
        <v>688669</v>
      </c>
      <c r="F11" s="69">
        <v>114582</v>
      </c>
      <c r="G11" s="69">
        <v>278149</v>
      </c>
      <c r="H11" s="69">
        <v>150412</v>
      </c>
      <c r="I11" s="59">
        <f t="shared" si="0"/>
        <v>1231812</v>
      </c>
      <c r="J11" s="59">
        <f t="shared" si="1"/>
        <v>111034.07247160627</v>
      </c>
      <c r="K11" s="59">
        <f t="shared" si="2"/>
        <v>68138.73216063724</v>
      </c>
    </row>
    <row r="12" spans="1:11" ht="21.75" customHeight="1">
      <c r="A12" s="29">
        <v>6</v>
      </c>
      <c r="B12" s="19" t="s">
        <v>8</v>
      </c>
      <c r="C12" s="55">
        <v>7722</v>
      </c>
      <c r="D12" s="55">
        <v>12868</v>
      </c>
      <c r="E12" s="69">
        <v>490341</v>
      </c>
      <c r="F12" s="69">
        <v>88915</v>
      </c>
      <c r="G12" s="69">
        <v>165242</v>
      </c>
      <c r="H12" s="69">
        <v>102377</v>
      </c>
      <c r="I12" s="59">
        <f t="shared" si="0"/>
        <v>846875</v>
      </c>
      <c r="J12" s="59">
        <f t="shared" si="1"/>
        <v>109670.42217042217</v>
      </c>
      <c r="K12" s="59">
        <f t="shared" si="2"/>
        <v>65812.48057196145</v>
      </c>
    </row>
    <row r="13" spans="1:11" ht="21.75" customHeight="1">
      <c r="A13" s="29">
        <v>7</v>
      </c>
      <c r="B13" s="19" t="s">
        <v>32</v>
      </c>
      <c r="C13" s="55">
        <v>11361</v>
      </c>
      <c r="D13" s="55">
        <v>18101</v>
      </c>
      <c r="E13" s="69">
        <v>645177</v>
      </c>
      <c r="F13" s="69">
        <v>77512</v>
      </c>
      <c r="G13" s="69">
        <v>269953</v>
      </c>
      <c r="H13" s="69">
        <v>155717</v>
      </c>
      <c r="I13" s="59">
        <f t="shared" si="0"/>
        <v>1148359</v>
      </c>
      <c r="J13" s="59">
        <f t="shared" si="1"/>
        <v>101079.04233782238</v>
      </c>
      <c r="K13" s="59">
        <f t="shared" si="2"/>
        <v>63441.74355008011</v>
      </c>
    </row>
    <row r="14" spans="1:11" ht="21.75" customHeight="1">
      <c r="A14" s="29">
        <v>8</v>
      </c>
      <c r="B14" s="19" t="s">
        <v>9</v>
      </c>
      <c r="C14" s="55">
        <v>6383</v>
      </c>
      <c r="D14" s="55">
        <v>10851</v>
      </c>
      <c r="E14" s="69">
        <v>479258</v>
      </c>
      <c r="F14" s="69">
        <v>105073</v>
      </c>
      <c r="G14" s="69">
        <v>151603</v>
      </c>
      <c r="H14" s="69">
        <v>87535</v>
      </c>
      <c r="I14" s="59">
        <f t="shared" si="0"/>
        <v>823469</v>
      </c>
      <c r="J14" s="59">
        <f t="shared" si="1"/>
        <v>129009.71330095566</v>
      </c>
      <c r="K14" s="59">
        <f t="shared" si="2"/>
        <v>75888.7660123491</v>
      </c>
    </row>
    <row r="15" spans="1:11" ht="21.75" customHeight="1">
      <c r="A15" s="29">
        <v>9</v>
      </c>
      <c r="B15" s="19" t="s">
        <v>33</v>
      </c>
      <c r="C15" s="55">
        <v>9365</v>
      </c>
      <c r="D15" s="55">
        <v>15824</v>
      </c>
      <c r="E15" s="69">
        <v>662254</v>
      </c>
      <c r="F15" s="69">
        <v>0</v>
      </c>
      <c r="G15" s="69">
        <v>216116</v>
      </c>
      <c r="H15" s="69">
        <v>128843</v>
      </c>
      <c r="I15" s="59">
        <f t="shared" si="0"/>
        <v>1007213</v>
      </c>
      <c r="J15" s="59">
        <f t="shared" si="1"/>
        <v>107550.77415910305</v>
      </c>
      <c r="K15" s="59">
        <f t="shared" si="2"/>
        <v>63650.97320525783</v>
      </c>
    </row>
    <row r="16" spans="1:11" ht="21.75" customHeight="1">
      <c r="A16" s="29">
        <v>10</v>
      </c>
      <c r="B16" s="19" t="s">
        <v>10</v>
      </c>
      <c r="C16" s="55">
        <v>7666</v>
      </c>
      <c r="D16" s="55">
        <v>12200</v>
      </c>
      <c r="E16" s="69">
        <v>422278</v>
      </c>
      <c r="F16" s="69">
        <v>82844</v>
      </c>
      <c r="G16" s="69">
        <v>120563</v>
      </c>
      <c r="H16" s="69">
        <v>98802</v>
      </c>
      <c r="I16" s="59">
        <f t="shared" si="0"/>
        <v>724487</v>
      </c>
      <c r="J16" s="59">
        <f t="shared" si="1"/>
        <v>94506.5223062875</v>
      </c>
      <c r="K16" s="59">
        <f t="shared" si="2"/>
        <v>59384.18032786885</v>
      </c>
    </row>
    <row r="17" spans="1:11" ht="21.75" customHeight="1">
      <c r="A17" s="29">
        <v>11</v>
      </c>
      <c r="B17" s="19" t="s">
        <v>11</v>
      </c>
      <c r="C17" s="55">
        <v>4156</v>
      </c>
      <c r="D17" s="55">
        <v>6359</v>
      </c>
      <c r="E17" s="69">
        <v>205540</v>
      </c>
      <c r="F17" s="69">
        <v>48929</v>
      </c>
      <c r="G17" s="69">
        <v>104716</v>
      </c>
      <c r="H17" s="69">
        <v>49160</v>
      </c>
      <c r="I17" s="59">
        <f t="shared" si="0"/>
        <v>408345</v>
      </c>
      <c r="J17" s="59">
        <f t="shared" si="1"/>
        <v>98254.33108758421</v>
      </c>
      <c r="K17" s="59">
        <f t="shared" si="2"/>
        <v>64215.2854222362</v>
      </c>
    </row>
    <row r="18" spans="1:11" ht="21.75" customHeight="1">
      <c r="A18" s="29">
        <v>12</v>
      </c>
      <c r="B18" s="19" t="s">
        <v>12</v>
      </c>
      <c r="C18" s="55">
        <v>6208</v>
      </c>
      <c r="D18" s="55">
        <v>9478</v>
      </c>
      <c r="E18" s="69">
        <v>343874</v>
      </c>
      <c r="F18" s="69">
        <v>70752</v>
      </c>
      <c r="G18" s="69">
        <v>133424</v>
      </c>
      <c r="H18" s="69">
        <v>69095</v>
      </c>
      <c r="I18" s="59">
        <f t="shared" si="0"/>
        <v>617145</v>
      </c>
      <c r="J18" s="59">
        <f t="shared" si="1"/>
        <v>99411.24355670103</v>
      </c>
      <c r="K18" s="59">
        <f t="shared" si="2"/>
        <v>65113.42055285925</v>
      </c>
    </row>
    <row r="19" spans="1:11" ht="21.75" customHeight="1">
      <c r="A19" s="29">
        <v>13</v>
      </c>
      <c r="B19" s="19" t="s">
        <v>13</v>
      </c>
      <c r="C19" s="55">
        <v>11428</v>
      </c>
      <c r="D19" s="55">
        <v>18418</v>
      </c>
      <c r="E19" s="69">
        <v>747459</v>
      </c>
      <c r="F19" s="69">
        <v>0</v>
      </c>
      <c r="G19" s="69">
        <v>314236</v>
      </c>
      <c r="H19" s="69">
        <v>175953</v>
      </c>
      <c r="I19" s="59">
        <f t="shared" si="0"/>
        <v>1237648</v>
      </c>
      <c r="J19" s="59">
        <f t="shared" si="1"/>
        <v>108299.61498074904</v>
      </c>
      <c r="K19" s="59">
        <f t="shared" si="2"/>
        <v>67197.74133999349</v>
      </c>
    </row>
    <row r="20" spans="1:11" ht="21.75" customHeight="1">
      <c r="A20" s="29">
        <v>14</v>
      </c>
      <c r="B20" s="19" t="s">
        <v>14</v>
      </c>
      <c r="C20" s="55">
        <v>16735</v>
      </c>
      <c r="D20" s="55">
        <v>25177</v>
      </c>
      <c r="E20" s="69">
        <v>1126555</v>
      </c>
      <c r="F20" s="69">
        <v>0</v>
      </c>
      <c r="G20" s="69">
        <v>394451</v>
      </c>
      <c r="H20" s="69">
        <v>215010</v>
      </c>
      <c r="I20" s="59">
        <f t="shared" si="0"/>
        <v>1736016</v>
      </c>
      <c r="J20" s="59">
        <f t="shared" si="1"/>
        <v>103735.6438601733</v>
      </c>
      <c r="K20" s="59">
        <f t="shared" si="2"/>
        <v>68952.45660722087</v>
      </c>
    </row>
    <row r="21" spans="1:11" ht="21.75" customHeight="1">
      <c r="A21" s="29">
        <v>15</v>
      </c>
      <c r="B21" s="19" t="s">
        <v>15</v>
      </c>
      <c r="C21" s="55">
        <v>11717</v>
      </c>
      <c r="D21" s="55">
        <v>18622</v>
      </c>
      <c r="E21" s="69">
        <v>807479</v>
      </c>
      <c r="F21" s="69">
        <v>111315</v>
      </c>
      <c r="G21" s="69">
        <v>233468</v>
      </c>
      <c r="H21" s="69">
        <v>166402</v>
      </c>
      <c r="I21" s="59">
        <f t="shared" si="0"/>
        <v>1318664</v>
      </c>
      <c r="J21" s="59">
        <f t="shared" si="1"/>
        <v>112542.80105829137</v>
      </c>
      <c r="K21" s="59">
        <f t="shared" si="2"/>
        <v>70812.15766297927</v>
      </c>
    </row>
    <row r="22" spans="1:11" ht="21.75" customHeight="1">
      <c r="A22" s="29">
        <v>16</v>
      </c>
      <c r="B22" s="19" t="s">
        <v>16</v>
      </c>
      <c r="C22" s="55">
        <v>28386</v>
      </c>
      <c r="D22" s="55">
        <v>44451</v>
      </c>
      <c r="E22" s="69">
        <v>2132972</v>
      </c>
      <c r="F22" s="69">
        <v>0</v>
      </c>
      <c r="G22" s="69">
        <v>727299</v>
      </c>
      <c r="H22" s="69">
        <v>392980</v>
      </c>
      <c r="I22" s="59">
        <f t="shared" si="0"/>
        <v>3253251</v>
      </c>
      <c r="J22" s="59">
        <f t="shared" si="1"/>
        <v>114607.58824772775</v>
      </c>
      <c r="K22" s="59">
        <f t="shared" si="2"/>
        <v>73187.35236552608</v>
      </c>
    </row>
    <row r="23" spans="1:11" ht="21.75" customHeight="1">
      <c r="A23" s="29">
        <v>17</v>
      </c>
      <c r="B23" s="19" t="s">
        <v>17</v>
      </c>
      <c r="C23" s="55">
        <v>18816</v>
      </c>
      <c r="D23" s="55">
        <v>29332</v>
      </c>
      <c r="E23" s="69">
        <v>1223743</v>
      </c>
      <c r="F23" s="69">
        <v>0</v>
      </c>
      <c r="G23" s="69">
        <v>394595</v>
      </c>
      <c r="H23" s="69">
        <v>268136</v>
      </c>
      <c r="I23" s="59">
        <f t="shared" si="0"/>
        <v>1886474</v>
      </c>
      <c r="J23" s="59">
        <f t="shared" si="1"/>
        <v>100259.03486394558</v>
      </c>
      <c r="K23" s="59">
        <f t="shared" si="2"/>
        <v>64314.5370244102</v>
      </c>
    </row>
    <row r="24" spans="1:11" ht="21.75" customHeight="1">
      <c r="A24" s="29">
        <v>18</v>
      </c>
      <c r="B24" s="19" t="s">
        <v>18</v>
      </c>
      <c r="C24" s="55">
        <v>10414</v>
      </c>
      <c r="D24" s="55">
        <v>16609</v>
      </c>
      <c r="E24" s="69">
        <v>706714</v>
      </c>
      <c r="F24" s="69">
        <v>0</v>
      </c>
      <c r="G24" s="69">
        <v>192012</v>
      </c>
      <c r="H24" s="69">
        <v>152284</v>
      </c>
      <c r="I24" s="59">
        <f t="shared" si="0"/>
        <v>1051010</v>
      </c>
      <c r="J24" s="59">
        <f t="shared" si="1"/>
        <v>100922.79623583637</v>
      </c>
      <c r="K24" s="59">
        <f t="shared" si="2"/>
        <v>63279.54723342766</v>
      </c>
    </row>
    <row r="25" spans="1:11" ht="21.75" customHeight="1">
      <c r="A25" s="29">
        <v>19</v>
      </c>
      <c r="B25" s="19" t="s">
        <v>19</v>
      </c>
      <c r="C25" s="55">
        <v>4498</v>
      </c>
      <c r="D25" s="55">
        <v>7594</v>
      </c>
      <c r="E25" s="69">
        <v>271404</v>
      </c>
      <c r="F25" s="69">
        <v>0</v>
      </c>
      <c r="G25" s="69">
        <v>128781</v>
      </c>
      <c r="H25" s="69">
        <v>77293</v>
      </c>
      <c r="I25" s="59">
        <f t="shared" si="0"/>
        <v>477478</v>
      </c>
      <c r="J25" s="59">
        <f t="shared" si="1"/>
        <v>106153.40151178301</v>
      </c>
      <c r="K25" s="59">
        <f t="shared" si="2"/>
        <v>62875.69133526468</v>
      </c>
    </row>
    <row r="26" spans="1:11" ht="21.75" customHeight="1">
      <c r="A26" s="29">
        <v>20</v>
      </c>
      <c r="B26" s="19" t="s">
        <v>20</v>
      </c>
      <c r="C26" s="55">
        <v>7645</v>
      </c>
      <c r="D26" s="55">
        <v>12274</v>
      </c>
      <c r="E26" s="69">
        <v>621161</v>
      </c>
      <c r="F26" s="69">
        <v>0</v>
      </c>
      <c r="G26" s="69">
        <v>231619</v>
      </c>
      <c r="H26" s="69">
        <v>122245</v>
      </c>
      <c r="I26" s="59">
        <f t="shared" si="0"/>
        <v>975025</v>
      </c>
      <c r="J26" s="59">
        <f t="shared" si="1"/>
        <v>127537.60627861347</v>
      </c>
      <c r="K26" s="59">
        <f t="shared" si="2"/>
        <v>79438.24344142088</v>
      </c>
    </row>
    <row r="27" spans="1:11" ht="21.75" customHeight="1">
      <c r="A27" s="29">
        <v>21</v>
      </c>
      <c r="B27" s="19" t="s">
        <v>34</v>
      </c>
      <c r="C27" s="55">
        <v>6762</v>
      </c>
      <c r="D27" s="55">
        <v>10814</v>
      </c>
      <c r="E27" s="69">
        <v>353783</v>
      </c>
      <c r="F27" s="69">
        <v>56746</v>
      </c>
      <c r="G27" s="69">
        <v>118327</v>
      </c>
      <c r="H27" s="69">
        <v>80766</v>
      </c>
      <c r="I27" s="59">
        <f t="shared" si="0"/>
        <v>609622</v>
      </c>
      <c r="J27" s="59">
        <f t="shared" si="1"/>
        <v>90154.09642117716</v>
      </c>
      <c r="K27" s="59">
        <f t="shared" si="2"/>
        <v>56373.404845570556</v>
      </c>
    </row>
    <row r="28" spans="1:11" ht="21.75" customHeight="1">
      <c r="A28" s="29">
        <v>22</v>
      </c>
      <c r="B28" s="17" t="s">
        <v>35</v>
      </c>
      <c r="C28" s="55">
        <v>7700</v>
      </c>
      <c r="D28" s="55">
        <v>12459</v>
      </c>
      <c r="E28" s="69">
        <v>456053</v>
      </c>
      <c r="F28" s="69">
        <v>0</v>
      </c>
      <c r="G28" s="69">
        <v>246348</v>
      </c>
      <c r="H28" s="69">
        <v>118853</v>
      </c>
      <c r="I28" s="59">
        <f t="shared" si="0"/>
        <v>821254</v>
      </c>
      <c r="J28" s="59">
        <f t="shared" si="1"/>
        <v>106656.36363636363</v>
      </c>
      <c r="K28" s="59">
        <f t="shared" si="2"/>
        <v>65916.52620595554</v>
      </c>
    </row>
    <row r="29" spans="1:11" ht="21.75" customHeight="1">
      <c r="A29" s="29">
        <v>23</v>
      </c>
      <c r="B29" s="17" t="s">
        <v>36</v>
      </c>
      <c r="C29" s="55">
        <v>15411</v>
      </c>
      <c r="D29" s="55">
        <v>25556</v>
      </c>
      <c r="E29" s="69">
        <v>1121847</v>
      </c>
      <c r="F29" s="69">
        <v>0</v>
      </c>
      <c r="G29" s="69">
        <v>417353</v>
      </c>
      <c r="H29" s="69">
        <v>234496</v>
      </c>
      <c r="I29" s="59">
        <f t="shared" si="0"/>
        <v>1773696</v>
      </c>
      <c r="J29" s="59">
        <f t="shared" si="1"/>
        <v>115092.85575238465</v>
      </c>
      <c r="K29" s="59">
        <f t="shared" si="2"/>
        <v>69404.28862106746</v>
      </c>
    </row>
    <row r="30" spans="1:11" ht="21.75" customHeight="1">
      <c r="A30" s="29">
        <v>24</v>
      </c>
      <c r="B30" s="17" t="s">
        <v>37</v>
      </c>
      <c r="C30" s="55">
        <v>8683</v>
      </c>
      <c r="D30" s="55">
        <v>15415</v>
      </c>
      <c r="E30" s="69">
        <v>633780</v>
      </c>
      <c r="F30" s="69">
        <v>97845</v>
      </c>
      <c r="G30" s="69">
        <v>294848</v>
      </c>
      <c r="H30" s="69">
        <v>110499</v>
      </c>
      <c r="I30" s="59">
        <f t="shared" si="0"/>
        <v>1136972</v>
      </c>
      <c r="J30" s="59">
        <f t="shared" si="1"/>
        <v>130942.30104802488</v>
      </c>
      <c r="K30" s="59">
        <f t="shared" si="2"/>
        <v>73757.50891988323</v>
      </c>
    </row>
    <row r="31" spans="1:11" ht="21.75" customHeight="1">
      <c r="A31" s="29">
        <v>25</v>
      </c>
      <c r="B31" s="17" t="s">
        <v>38</v>
      </c>
      <c r="C31" s="56">
        <v>6804</v>
      </c>
      <c r="D31" s="55">
        <v>11368</v>
      </c>
      <c r="E31" s="69">
        <v>395402</v>
      </c>
      <c r="F31" s="69">
        <v>84934</v>
      </c>
      <c r="G31" s="69">
        <v>131475</v>
      </c>
      <c r="H31" s="69">
        <v>91800</v>
      </c>
      <c r="I31" s="59">
        <f t="shared" si="0"/>
        <v>703611</v>
      </c>
      <c r="J31" s="59">
        <f t="shared" si="1"/>
        <v>103411.37566137566</v>
      </c>
      <c r="K31" s="59">
        <f t="shared" si="2"/>
        <v>61894.00070372977</v>
      </c>
    </row>
    <row r="32" spans="1:11" ht="21.75" customHeight="1">
      <c r="A32" s="29">
        <v>26</v>
      </c>
      <c r="B32" s="17" t="s">
        <v>39</v>
      </c>
      <c r="C32" s="56">
        <v>6148</v>
      </c>
      <c r="D32" s="55">
        <v>10034</v>
      </c>
      <c r="E32" s="69">
        <v>362167</v>
      </c>
      <c r="F32" s="69">
        <v>55741</v>
      </c>
      <c r="G32" s="69">
        <v>164399</v>
      </c>
      <c r="H32" s="69">
        <v>84644</v>
      </c>
      <c r="I32" s="59">
        <f t="shared" si="0"/>
        <v>666951</v>
      </c>
      <c r="J32" s="59">
        <f t="shared" si="1"/>
        <v>108482.59596616786</v>
      </c>
      <c r="K32" s="59">
        <f t="shared" si="2"/>
        <v>66469.1050428543</v>
      </c>
    </row>
    <row r="33" spans="1:11" ht="21.75" customHeight="1">
      <c r="A33" s="29">
        <v>27</v>
      </c>
      <c r="B33" s="18" t="s">
        <v>40</v>
      </c>
      <c r="C33" s="56">
        <v>6542</v>
      </c>
      <c r="D33" s="55">
        <v>11183</v>
      </c>
      <c r="E33" s="69">
        <v>411741</v>
      </c>
      <c r="F33" s="69">
        <v>53407</v>
      </c>
      <c r="G33" s="69">
        <v>152157</v>
      </c>
      <c r="H33" s="69">
        <v>95008</v>
      </c>
      <c r="I33" s="59">
        <f t="shared" si="0"/>
        <v>712313</v>
      </c>
      <c r="J33" s="59">
        <f t="shared" si="1"/>
        <v>108883.06328339958</v>
      </c>
      <c r="K33" s="59">
        <f t="shared" si="2"/>
        <v>63696.05651435214</v>
      </c>
    </row>
    <row r="34" spans="1:11" ht="21.75" customHeight="1">
      <c r="A34" s="29">
        <v>28</v>
      </c>
      <c r="B34" s="17" t="s">
        <v>41</v>
      </c>
      <c r="C34" s="56">
        <v>13489</v>
      </c>
      <c r="D34" s="55">
        <v>22182</v>
      </c>
      <c r="E34" s="69">
        <v>987369</v>
      </c>
      <c r="F34" s="69">
        <v>0</v>
      </c>
      <c r="G34" s="69">
        <v>357271</v>
      </c>
      <c r="H34" s="69">
        <v>227562</v>
      </c>
      <c r="I34" s="59">
        <f t="shared" si="0"/>
        <v>1572202</v>
      </c>
      <c r="J34" s="59">
        <f t="shared" si="1"/>
        <v>116554.37764104085</v>
      </c>
      <c r="K34" s="59">
        <f t="shared" si="2"/>
        <v>70877.37805427825</v>
      </c>
    </row>
    <row r="35" spans="1:11" ht="21.75" customHeight="1">
      <c r="A35" s="29">
        <v>29</v>
      </c>
      <c r="B35" s="17" t="s">
        <v>42</v>
      </c>
      <c r="C35" s="56">
        <v>6129</v>
      </c>
      <c r="D35" s="55">
        <v>10942</v>
      </c>
      <c r="E35" s="69">
        <v>475733</v>
      </c>
      <c r="F35" s="69">
        <v>0</v>
      </c>
      <c r="G35" s="69">
        <v>199494</v>
      </c>
      <c r="H35" s="69">
        <v>111039</v>
      </c>
      <c r="I35" s="59">
        <f t="shared" si="0"/>
        <v>786266</v>
      </c>
      <c r="J35" s="59">
        <f t="shared" si="1"/>
        <v>128286.18045358133</v>
      </c>
      <c r="K35" s="59">
        <f t="shared" si="2"/>
        <v>71857.61286784866</v>
      </c>
    </row>
    <row r="36" spans="1:11" ht="21.75" customHeight="1">
      <c r="A36" s="29">
        <v>30</v>
      </c>
      <c r="B36" s="17" t="s">
        <v>43</v>
      </c>
      <c r="C36" s="56">
        <v>10621</v>
      </c>
      <c r="D36" s="55">
        <v>18620</v>
      </c>
      <c r="E36" s="69">
        <v>846802</v>
      </c>
      <c r="F36" s="69">
        <v>0</v>
      </c>
      <c r="G36" s="69">
        <v>293021</v>
      </c>
      <c r="H36" s="69">
        <v>142823</v>
      </c>
      <c r="I36" s="59">
        <f t="shared" si="0"/>
        <v>1282646</v>
      </c>
      <c r="J36" s="59">
        <f t="shared" si="1"/>
        <v>120765.08803314189</v>
      </c>
      <c r="K36" s="59">
        <f t="shared" si="2"/>
        <v>68885.39205155747</v>
      </c>
    </row>
    <row r="37" spans="1:11" ht="21.75" customHeight="1">
      <c r="A37" s="29">
        <v>31</v>
      </c>
      <c r="B37" s="19" t="s">
        <v>44</v>
      </c>
      <c r="C37" s="55">
        <v>6543</v>
      </c>
      <c r="D37" s="55">
        <v>10424</v>
      </c>
      <c r="E37" s="69">
        <v>488977</v>
      </c>
      <c r="F37" s="69">
        <v>0</v>
      </c>
      <c r="G37" s="69">
        <v>145408</v>
      </c>
      <c r="H37" s="69">
        <v>87372</v>
      </c>
      <c r="I37" s="59">
        <f t="shared" si="0"/>
        <v>721757</v>
      </c>
      <c r="J37" s="59">
        <f t="shared" si="1"/>
        <v>110309.79672932906</v>
      </c>
      <c r="K37" s="59">
        <f t="shared" si="2"/>
        <v>69239.9270913277</v>
      </c>
    </row>
    <row r="38" spans="1:11" ht="21.75" customHeight="1">
      <c r="A38" s="30">
        <v>32</v>
      </c>
      <c r="B38" s="23" t="s">
        <v>45</v>
      </c>
      <c r="C38" s="57">
        <v>7703</v>
      </c>
      <c r="D38" s="57">
        <v>12793</v>
      </c>
      <c r="E38" s="70">
        <v>485062</v>
      </c>
      <c r="F38" s="70">
        <v>0</v>
      </c>
      <c r="G38" s="70">
        <v>209631</v>
      </c>
      <c r="H38" s="70">
        <v>111136</v>
      </c>
      <c r="I38" s="59">
        <f t="shared" si="0"/>
        <v>805829</v>
      </c>
      <c r="J38" s="59">
        <f t="shared" si="1"/>
        <v>104612.35882123848</v>
      </c>
      <c r="K38" s="59">
        <f t="shared" si="2"/>
        <v>62989.838192761665</v>
      </c>
    </row>
    <row r="39" spans="1:11" s="20" customFormat="1" ht="21.75" customHeight="1">
      <c r="A39" s="37"/>
      <c r="B39" s="38" t="s">
        <v>47</v>
      </c>
      <c r="C39" s="59">
        <f aca="true" t="shared" si="3" ref="C39:H39">SUM(C7:C38)</f>
        <v>376389</v>
      </c>
      <c r="D39" s="59">
        <f t="shared" si="3"/>
        <v>604482</v>
      </c>
      <c r="E39" s="59">
        <f t="shared" si="3"/>
        <v>25213369</v>
      </c>
      <c r="F39" s="59">
        <f t="shared" si="3"/>
        <v>1048595</v>
      </c>
      <c r="G39" s="59">
        <f t="shared" si="3"/>
        <v>9188463</v>
      </c>
      <c r="H39" s="59">
        <f t="shared" si="3"/>
        <v>5711969</v>
      </c>
      <c r="I39" s="59">
        <f>SUM(E39:H39)</f>
        <v>41162396</v>
      </c>
      <c r="J39" s="59">
        <f>SUM(I39*1000/C39)</f>
        <v>109361.31502249003</v>
      </c>
      <c r="K39" s="59">
        <f>SUM(I39*1000/D39)</f>
        <v>68095.32128334673</v>
      </c>
    </row>
    <row r="40" spans="1:11" ht="21.75" customHeight="1">
      <c r="A40" s="31">
        <v>33</v>
      </c>
      <c r="B40" s="24" t="s">
        <v>21</v>
      </c>
      <c r="C40" s="58">
        <v>5241</v>
      </c>
      <c r="D40" s="58">
        <v>8964</v>
      </c>
      <c r="E40" s="71">
        <v>350507</v>
      </c>
      <c r="F40" s="71">
        <v>49304</v>
      </c>
      <c r="G40" s="71">
        <v>147321</v>
      </c>
      <c r="H40" s="71">
        <v>64857</v>
      </c>
      <c r="I40" s="59">
        <f aca="true" t="shared" si="4" ref="I40:I51">SUM(E40:H40)</f>
        <v>611989</v>
      </c>
      <c r="J40" s="59">
        <f aca="true" t="shared" si="5" ref="J40:J51">SUM(I40*1000/C40)</f>
        <v>116769.50963556573</v>
      </c>
      <c r="K40" s="59">
        <f aca="true" t="shared" si="6" ref="K40:K51">SUM(I40*1000/D40)</f>
        <v>68271.8652387327</v>
      </c>
    </row>
    <row r="41" spans="1:11" ht="21.75" customHeight="1">
      <c r="A41" s="29">
        <v>34</v>
      </c>
      <c r="B41" s="19" t="s">
        <v>22</v>
      </c>
      <c r="C41" s="55">
        <v>2908</v>
      </c>
      <c r="D41" s="55">
        <v>4722</v>
      </c>
      <c r="E41" s="69">
        <v>149835</v>
      </c>
      <c r="F41" s="69">
        <v>19420</v>
      </c>
      <c r="G41" s="69">
        <v>60737</v>
      </c>
      <c r="H41" s="69">
        <v>39134</v>
      </c>
      <c r="I41" s="59">
        <f t="shared" si="4"/>
        <v>269126</v>
      </c>
      <c r="J41" s="59">
        <f t="shared" si="5"/>
        <v>92546.76753782669</v>
      </c>
      <c r="K41" s="59">
        <f t="shared" si="6"/>
        <v>56994.07030919102</v>
      </c>
    </row>
    <row r="42" spans="1:11" ht="21.75" customHeight="1">
      <c r="A42" s="29">
        <v>35</v>
      </c>
      <c r="B42" s="19" t="s">
        <v>46</v>
      </c>
      <c r="C42" s="55">
        <v>3197</v>
      </c>
      <c r="D42" s="55">
        <v>5171</v>
      </c>
      <c r="E42" s="69">
        <v>189429</v>
      </c>
      <c r="F42" s="69">
        <v>0</v>
      </c>
      <c r="G42" s="69">
        <v>79167</v>
      </c>
      <c r="H42" s="69">
        <v>45047</v>
      </c>
      <c r="I42" s="59">
        <f t="shared" si="4"/>
        <v>313643</v>
      </c>
      <c r="J42" s="59">
        <f t="shared" si="5"/>
        <v>98105.41132311542</v>
      </c>
      <c r="K42" s="59">
        <f t="shared" si="6"/>
        <v>60654.22548830014</v>
      </c>
    </row>
    <row r="43" spans="1:11" ht="21.75" customHeight="1">
      <c r="A43" s="29">
        <v>36</v>
      </c>
      <c r="B43" s="19" t="s">
        <v>23</v>
      </c>
      <c r="C43" s="55">
        <v>4169</v>
      </c>
      <c r="D43" s="55">
        <v>6533</v>
      </c>
      <c r="E43" s="69">
        <v>301709</v>
      </c>
      <c r="F43" s="69">
        <v>0</v>
      </c>
      <c r="G43" s="69">
        <v>108662</v>
      </c>
      <c r="H43" s="69">
        <v>66614</v>
      </c>
      <c r="I43" s="59">
        <f t="shared" si="4"/>
        <v>476985</v>
      </c>
      <c r="J43" s="59">
        <f t="shared" si="5"/>
        <v>114412.3290957064</v>
      </c>
      <c r="K43" s="59">
        <f t="shared" si="6"/>
        <v>73011.63324659421</v>
      </c>
    </row>
    <row r="44" spans="1:11" ht="21.75" customHeight="1">
      <c r="A44" s="29">
        <v>37</v>
      </c>
      <c r="B44" s="19" t="s">
        <v>24</v>
      </c>
      <c r="C44" s="55">
        <v>3099</v>
      </c>
      <c r="D44" s="55">
        <v>4971</v>
      </c>
      <c r="E44" s="69">
        <v>157866</v>
      </c>
      <c r="F44" s="69">
        <v>27731</v>
      </c>
      <c r="G44" s="69">
        <v>63745</v>
      </c>
      <c r="H44" s="69">
        <v>36700</v>
      </c>
      <c r="I44" s="59">
        <f t="shared" si="4"/>
        <v>286042</v>
      </c>
      <c r="J44" s="59">
        <f t="shared" si="5"/>
        <v>92301.38754436915</v>
      </c>
      <c r="K44" s="59">
        <f t="shared" si="6"/>
        <v>57542.14443773888</v>
      </c>
    </row>
    <row r="45" spans="1:11" ht="21.75" customHeight="1">
      <c r="A45" s="29">
        <v>38</v>
      </c>
      <c r="B45" s="19" t="s">
        <v>25</v>
      </c>
      <c r="C45" s="55">
        <v>2423</v>
      </c>
      <c r="D45" s="55">
        <v>3783</v>
      </c>
      <c r="E45" s="69">
        <v>185842</v>
      </c>
      <c r="F45" s="69">
        <v>0</v>
      </c>
      <c r="G45" s="69">
        <v>69680</v>
      </c>
      <c r="H45" s="69">
        <v>36083</v>
      </c>
      <c r="I45" s="59">
        <f t="shared" si="4"/>
        <v>291605</v>
      </c>
      <c r="J45" s="59">
        <f t="shared" si="5"/>
        <v>120348.74122988031</v>
      </c>
      <c r="K45" s="59">
        <f t="shared" si="6"/>
        <v>77083.00290774518</v>
      </c>
    </row>
    <row r="46" spans="1:11" ht="21.75" customHeight="1">
      <c r="A46" s="29">
        <v>39</v>
      </c>
      <c r="B46" s="19" t="s">
        <v>26</v>
      </c>
      <c r="C46" s="55">
        <v>6750</v>
      </c>
      <c r="D46" s="55">
        <v>10897</v>
      </c>
      <c r="E46" s="69">
        <v>430139</v>
      </c>
      <c r="F46" s="69">
        <v>0</v>
      </c>
      <c r="G46" s="69">
        <v>181727</v>
      </c>
      <c r="H46" s="69">
        <v>104113</v>
      </c>
      <c r="I46" s="59">
        <f t="shared" si="4"/>
        <v>715979</v>
      </c>
      <c r="J46" s="59">
        <f t="shared" si="5"/>
        <v>106070.96296296296</v>
      </c>
      <c r="K46" s="59">
        <f t="shared" si="6"/>
        <v>65704.23052216206</v>
      </c>
    </row>
    <row r="47" spans="1:11" ht="21.75" customHeight="1">
      <c r="A47" s="29">
        <v>40</v>
      </c>
      <c r="B47" s="19" t="s">
        <v>27</v>
      </c>
      <c r="C47" s="55">
        <v>1424</v>
      </c>
      <c r="D47" s="55">
        <v>2410</v>
      </c>
      <c r="E47" s="69">
        <v>102832</v>
      </c>
      <c r="F47" s="69">
        <v>29856</v>
      </c>
      <c r="G47" s="69">
        <v>45732</v>
      </c>
      <c r="H47" s="69">
        <v>21095</v>
      </c>
      <c r="I47" s="59">
        <f t="shared" si="4"/>
        <v>199515</v>
      </c>
      <c r="J47" s="59">
        <f t="shared" si="5"/>
        <v>140108.84831460673</v>
      </c>
      <c r="K47" s="59">
        <f t="shared" si="6"/>
        <v>82786.30705394191</v>
      </c>
    </row>
    <row r="48" spans="1:11" ht="21.75" customHeight="1">
      <c r="A48" s="29">
        <v>41</v>
      </c>
      <c r="B48" s="19" t="s">
        <v>28</v>
      </c>
      <c r="C48" s="55">
        <v>3973</v>
      </c>
      <c r="D48" s="55">
        <v>7161</v>
      </c>
      <c r="E48" s="69">
        <v>357099</v>
      </c>
      <c r="F48" s="69">
        <v>47321</v>
      </c>
      <c r="G48" s="69">
        <v>115346</v>
      </c>
      <c r="H48" s="69">
        <v>54658</v>
      </c>
      <c r="I48" s="59">
        <f t="shared" si="4"/>
        <v>574424</v>
      </c>
      <c r="J48" s="59">
        <f t="shared" si="5"/>
        <v>144581.92801409515</v>
      </c>
      <c r="K48" s="59">
        <f t="shared" si="6"/>
        <v>80215.6123446446</v>
      </c>
    </row>
    <row r="49" spans="1:11" ht="21.75" customHeight="1">
      <c r="A49" s="29">
        <v>42</v>
      </c>
      <c r="B49" s="19" t="s">
        <v>29</v>
      </c>
      <c r="C49" s="55">
        <v>1336</v>
      </c>
      <c r="D49" s="55">
        <v>2231</v>
      </c>
      <c r="E49" s="69">
        <v>101767</v>
      </c>
      <c r="F49" s="69">
        <v>23499</v>
      </c>
      <c r="G49" s="69">
        <v>33870</v>
      </c>
      <c r="H49" s="69">
        <v>18850</v>
      </c>
      <c r="I49" s="59">
        <f t="shared" si="4"/>
        <v>177986</v>
      </c>
      <c r="J49" s="59">
        <f t="shared" si="5"/>
        <v>133223.05389221557</v>
      </c>
      <c r="K49" s="59">
        <f t="shared" si="6"/>
        <v>79778.57463021067</v>
      </c>
    </row>
    <row r="50" spans="1:11" ht="21.75" customHeight="1">
      <c r="A50" s="29">
        <v>43</v>
      </c>
      <c r="B50" s="19" t="s">
        <v>30</v>
      </c>
      <c r="C50" s="55">
        <v>3868</v>
      </c>
      <c r="D50" s="55">
        <v>6907</v>
      </c>
      <c r="E50" s="69">
        <v>330740</v>
      </c>
      <c r="F50" s="69">
        <v>57503</v>
      </c>
      <c r="G50" s="69">
        <v>106262</v>
      </c>
      <c r="H50" s="69">
        <v>55048</v>
      </c>
      <c r="I50" s="59">
        <f t="shared" si="4"/>
        <v>549553</v>
      </c>
      <c r="J50" s="59">
        <f t="shared" si="5"/>
        <v>142076.78386763186</v>
      </c>
      <c r="K50" s="59">
        <f t="shared" si="6"/>
        <v>79564.64456348632</v>
      </c>
    </row>
    <row r="51" spans="1:11" ht="21.75" customHeight="1">
      <c r="A51" s="30">
        <v>44</v>
      </c>
      <c r="B51" s="23" t="s">
        <v>31</v>
      </c>
      <c r="C51" s="57">
        <v>3073</v>
      </c>
      <c r="D51" s="57">
        <v>4874</v>
      </c>
      <c r="E51" s="70">
        <v>176184</v>
      </c>
      <c r="F51" s="70">
        <v>0</v>
      </c>
      <c r="G51" s="70">
        <v>76709</v>
      </c>
      <c r="H51" s="70">
        <v>44453</v>
      </c>
      <c r="I51" s="59">
        <f t="shared" si="4"/>
        <v>297346</v>
      </c>
      <c r="J51" s="59">
        <f t="shared" si="5"/>
        <v>96760.82004555808</v>
      </c>
      <c r="K51" s="59">
        <f t="shared" si="6"/>
        <v>61006.56544932294</v>
      </c>
    </row>
    <row r="52" spans="1:11" s="20" customFormat="1" ht="21.75" customHeight="1">
      <c r="A52" s="37"/>
      <c r="B52" s="39" t="s">
        <v>1</v>
      </c>
      <c r="C52" s="59">
        <f aca="true" t="shared" si="7" ref="C52:H52">SUM(C40:C51)</f>
        <v>41461</v>
      </c>
      <c r="D52" s="59">
        <f t="shared" si="7"/>
        <v>68624</v>
      </c>
      <c r="E52" s="59">
        <f t="shared" si="7"/>
        <v>2833949</v>
      </c>
      <c r="F52" s="59">
        <f t="shared" si="7"/>
        <v>254634</v>
      </c>
      <c r="G52" s="59">
        <f t="shared" si="7"/>
        <v>1088958</v>
      </c>
      <c r="H52" s="59">
        <f t="shared" si="7"/>
        <v>586652</v>
      </c>
      <c r="I52" s="59">
        <f>SUM(E52:H52)</f>
        <v>4764193</v>
      </c>
      <c r="J52" s="59">
        <f>SUM(I52*1000/C52)</f>
        <v>114907.81698463617</v>
      </c>
      <c r="K52" s="59">
        <f>SUM(I52*1000/D52)</f>
        <v>69424.58906505012</v>
      </c>
    </row>
    <row r="53" spans="1:11" s="20" customFormat="1" ht="21.75" customHeight="1">
      <c r="A53" s="40"/>
      <c r="B53" s="41" t="s">
        <v>61</v>
      </c>
      <c r="C53" s="60">
        <f aca="true" t="shared" si="8" ref="C53:H53">SUM(C52,C39)</f>
        <v>417850</v>
      </c>
      <c r="D53" s="60">
        <f t="shared" si="8"/>
        <v>673106</v>
      </c>
      <c r="E53" s="60">
        <f t="shared" si="8"/>
        <v>28047318</v>
      </c>
      <c r="F53" s="60">
        <f t="shared" si="8"/>
        <v>1303229</v>
      </c>
      <c r="G53" s="60">
        <f t="shared" si="8"/>
        <v>10277421</v>
      </c>
      <c r="H53" s="60">
        <f t="shared" si="8"/>
        <v>6298621</v>
      </c>
      <c r="I53" s="60">
        <f>SUM(E53:H53)</f>
        <v>45926589</v>
      </c>
      <c r="J53" s="60">
        <f>SUM(I53*1000/C53)</f>
        <v>109911.66447289697</v>
      </c>
      <c r="K53" s="60">
        <f>SUM(I53*1000/D53)</f>
        <v>68230.84179906285</v>
      </c>
    </row>
    <row r="54" ht="13.5">
      <c r="D54" s="5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</sheetData>
  <sheetProtection/>
  <mergeCells count="12"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  <mergeCell ref="J3:J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90" zoomScaleSheetLayoutView="90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L1" sqref="L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62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3" t="s">
        <v>48</v>
      </c>
      <c r="B3" s="82" t="s">
        <v>49</v>
      </c>
      <c r="C3" s="76" t="s">
        <v>50</v>
      </c>
      <c r="D3" s="77"/>
      <c r="E3" s="76" t="s">
        <v>51</v>
      </c>
      <c r="F3" s="88"/>
      <c r="G3" s="88"/>
      <c r="H3" s="88"/>
      <c r="I3" s="14"/>
      <c r="J3" s="85" t="s">
        <v>52</v>
      </c>
      <c r="K3" s="85" t="s">
        <v>53</v>
      </c>
    </row>
    <row r="4" spans="1:11" ht="17.25" customHeight="1">
      <c r="A4" s="74"/>
      <c r="B4" s="83"/>
      <c r="C4" s="78" t="s">
        <v>54</v>
      </c>
      <c r="D4" s="81" t="s">
        <v>55</v>
      </c>
      <c r="E4" s="85" t="s">
        <v>56</v>
      </c>
      <c r="F4" s="85" t="s">
        <v>57</v>
      </c>
      <c r="G4" s="85" t="s">
        <v>58</v>
      </c>
      <c r="H4" s="85" t="s">
        <v>0</v>
      </c>
      <c r="I4" s="15" t="s">
        <v>59</v>
      </c>
      <c r="J4" s="86"/>
      <c r="K4" s="86"/>
    </row>
    <row r="5" spans="1:11" ht="17.25" customHeight="1">
      <c r="A5" s="74"/>
      <c r="B5" s="83"/>
      <c r="C5" s="79"/>
      <c r="D5" s="81"/>
      <c r="E5" s="86"/>
      <c r="F5" s="86"/>
      <c r="G5" s="86"/>
      <c r="H5" s="86"/>
      <c r="I5" s="15" t="s">
        <v>60</v>
      </c>
      <c r="J5" s="86"/>
      <c r="K5" s="86"/>
    </row>
    <row r="6" spans="1:11" ht="17.25" customHeight="1">
      <c r="A6" s="75"/>
      <c r="B6" s="84"/>
      <c r="C6" s="80"/>
      <c r="D6" s="81"/>
      <c r="E6" s="87"/>
      <c r="F6" s="87"/>
      <c r="G6" s="87"/>
      <c r="H6" s="87"/>
      <c r="I6" s="16"/>
      <c r="J6" s="87"/>
      <c r="K6" s="87"/>
    </row>
    <row r="7" spans="1:11" ht="21.75" customHeight="1">
      <c r="A7" s="28">
        <v>1</v>
      </c>
      <c r="B7" s="22" t="s">
        <v>3</v>
      </c>
      <c r="C7" s="54">
        <v>36376</v>
      </c>
      <c r="D7" s="54">
        <v>56843</v>
      </c>
      <c r="E7" s="68">
        <v>765050</v>
      </c>
      <c r="F7" s="68">
        <v>0</v>
      </c>
      <c r="G7" s="68">
        <v>288691</v>
      </c>
      <c r="H7" s="68">
        <v>220570</v>
      </c>
      <c r="I7" s="59">
        <f aca="true" t="shared" si="0" ref="I7:I38">SUM(E7:H7)</f>
        <v>1274311</v>
      </c>
      <c r="J7" s="59">
        <f aca="true" t="shared" si="1" ref="J7:J38">SUM(I7*1000/C7)</f>
        <v>35031.64174180778</v>
      </c>
      <c r="K7" s="59">
        <f aca="true" t="shared" si="2" ref="K7:K38">SUM(I7*1000/D7)</f>
        <v>22418.081382052318</v>
      </c>
    </row>
    <row r="8" spans="1:11" ht="21.75" customHeight="1">
      <c r="A8" s="29">
        <v>2</v>
      </c>
      <c r="B8" s="19" t="s">
        <v>4</v>
      </c>
      <c r="C8" s="55">
        <v>21779</v>
      </c>
      <c r="D8" s="55">
        <v>32151</v>
      </c>
      <c r="E8" s="69">
        <v>422310</v>
      </c>
      <c r="F8" s="69">
        <v>0</v>
      </c>
      <c r="G8" s="69">
        <v>144873</v>
      </c>
      <c r="H8" s="69">
        <v>151681</v>
      </c>
      <c r="I8" s="59">
        <f t="shared" si="0"/>
        <v>718864</v>
      </c>
      <c r="J8" s="59">
        <f t="shared" si="1"/>
        <v>33007.208779099135</v>
      </c>
      <c r="K8" s="59">
        <f t="shared" si="2"/>
        <v>22358.99349942459</v>
      </c>
    </row>
    <row r="9" spans="1:11" ht="21.75" customHeight="1">
      <c r="A9" s="29">
        <v>3</v>
      </c>
      <c r="B9" s="19" t="s">
        <v>5</v>
      </c>
      <c r="C9" s="55">
        <v>20858</v>
      </c>
      <c r="D9" s="55">
        <v>32633</v>
      </c>
      <c r="E9" s="69">
        <v>449939</v>
      </c>
      <c r="F9" s="69">
        <v>0</v>
      </c>
      <c r="G9" s="69">
        <v>180064</v>
      </c>
      <c r="H9" s="69">
        <v>132881</v>
      </c>
      <c r="I9" s="59">
        <f t="shared" si="0"/>
        <v>762884</v>
      </c>
      <c r="J9" s="59">
        <f t="shared" si="1"/>
        <v>36575.127049573304</v>
      </c>
      <c r="K9" s="59">
        <f t="shared" si="2"/>
        <v>23377.685165323444</v>
      </c>
    </row>
    <row r="10" spans="1:11" ht="21.75" customHeight="1">
      <c r="A10" s="29">
        <v>4</v>
      </c>
      <c r="B10" s="19" t="s">
        <v>6</v>
      </c>
      <c r="C10" s="55">
        <v>21247</v>
      </c>
      <c r="D10" s="55">
        <v>34829</v>
      </c>
      <c r="E10" s="69">
        <v>418493</v>
      </c>
      <c r="F10" s="69">
        <v>0</v>
      </c>
      <c r="G10" s="69">
        <v>124778</v>
      </c>
      <c r="H10" s="69">
        <v>79035</v>
      </c>
      <c r="I10" s="59">
        <f t="shared" si="0"/>
        <v>622306</v>
      </c>
      <c r="J10" s="59">
        <f t="shared" si="1"/>
        <v>29289.123170329927</v>
      </c>
      <c r="K10" s="59">
        <f t="shared" si="2"/>
        <v>17867.46676620058</v>
      </c>
    </row>
    <row r="11" spans="1:11" ht="21.75" customHeight="1">
      <c r="A11" s="29">
        <v>5</v>
      </c>
      <c r="B11" s="19" t="s">
        <v>7</v>
      </c>
      <c r="C11" s="55">
        <v>11094</v>
      </c>
      <c r="D11" s="55">
        <v>18078</v>
      </c>
      <c r="E11" s="69">
        <v>198082</v>
      </c>
      <c r="F11" s="69">
        <v>41733</v>
      </c>
      <c r="G11" s="69">
        <v>79473</v>
      </c>
      <c r="H11" s="69">
        <v>45124</v>
      </c>
      <c r="I11" s="59">
        <f t="shared" si="0"/>
        <v>364412</v>
      </c>
      <c r="J11" s="59">
        <f t="shared" si="1"/>
        <v>32847.66540472327</v>
      </c>
      <c r="K11" s="59">
        <f t="shared" si="2"/>
        <v>20157.760814249363</v>
      </c>
    </row>
    <row r="12" spans="1:11" ht="21.75" customHeight="1">
      <c r="A12" s="29">
        <v>6</v>
      </c>
      <c r="B12" s="19" t="s">
        <v>8</v>
      </c>
      <c r="C12" s="55">
        <v>7722</v>
      </c>
      <c r="D12" s="55">
        <v>12868</v>
      </c>
      <c r="E12" s="69">
        <v>195188</v>
      </c>
      <c r="F12" s="69">
        <v>7172</v>
      </c>
      <c r="G12" s="69">
        <v>48601</v>
      </c>
      <c r="H12" s="69">
        <v>32331</v>
      </c>
      <c r="I12" s="59">
        <f t="shared" si="0"/>
        <v>283292</v>
      </c>
      <c r="J12" s="59">
        <f t="shared" si="1"/>
        <v>36686.350686350685</v>
      </c>
      <c r="K12" s="59">
        <f t="shared" si="2"/>
        <v>22015.231582219458</v>
      </c>
    </row>
    <row r="13" spans="1:11" ht="21.75" customHeight="1">
      <c r="A13" s="29">
        <v>7</v>
      </c>
      <c r="B13" s="19" t="s">
        <v>32</v>
      </c>
      <c r="C13" s="55">
        <v>11361</v>
      </c>
      <c r="D13" s="55">
        <v>18101</v>
      </c>
      <c r="E13" s="69">
        <v>235742</v>
      </c>
      <c r="F13" s="69">
        <v>19707</v>
      </c>
      <c r="G13" s="69">
        <v>81804</v>
      </c>
      <c r="H13" s="69">
        <v>51906</v>
      </c>
      <c r="I13" s="59">
        <f t="shared" si="0"/>
        <v>389159</v>
      </c>
      <c r="J13" s="59">
        <f t="shared" si="1"/>
        <v>34253.93891382801</v>
      </c>
      <c r="K13" s="59">
        <f t="shared" si="2"/>
        <v>21499.30943041821</v>
      </c>
    </row>
    <row r="14" spans="1:11" ht="21.75" customHeight="1">
      <c r="A14" s="29">
        <v>8</v>
      </c>
      <c r="B14" s="19" t="s">
        <v>9</v>
      </c>
      <c r="C14" s="55">
        <v>6383</v>
      </c>
      <c r="D14" s="55">
        <v>10851</v>
      </c>
      <c r="E14" s="69">
        <v>110172</v>
      </c>
      <c r="F14" s="69">
        <v>24182</v>
      </c>
      <c r="G14" s="69">
        <v>33781</v>
      </c>
      <c r="H14" s="69">
        <v>19402</v>
      </c>
      <c r="I14" s="59">
        <f t="shared" si="0"/>
        <v>187537</v>
      </c>
      <c r="J14" s="59">
        <f t="shared" si="1"/>
        <v>29380.69873100423</v>
      </c>
      <c r="K14" s="59">
        <f t="shared" si="2"/>
        <v>17282.923232881763</v>
      </c>
    </row>
    <row r="15" spans="1:11" ht="21.75" customHeight="1">
      <c r="A15" s="29">
        <v>9</v>
      </c>
      <c r="B15" s="19" t="s">
        <v>33</v>
      </c>
      <c r="C15" s="55">
        <v>9365</v>
      </c>
      <c r="D15" s="55">
        <v>15824</v>
      </c>
      <c r="E15" s="69">
        <v>219275</v>
      </c>
      <c r="F15" s="69">
        <v>0</v>
      </c>
      <c r="G15" s="69">
        <v>93455</v>
      </c>
      <c r="H15" s="69">
        <v>32213</v>
      </c>
      <c r="I15" s="59">
        <f t="shared" si="0"/>
        <v>344943</v>
      </c>
      <c r="J15" s="59">
        <f t="shared" si="1"/>
        <v>36833.20875600641</v>
      </c>
      <c r="K15" s="59">
        <f t="shared" si="2"/>
        <v>21798.72345803842</v>
      </c>
    </row>
    <row r="16" spans="1:11" ht="21.75" customHeight="1">
      <c r="A16" s="29">
        <v>10</v>
      </c>
      <c r="B16" s="19" t="s">
        <v>10</v>
      </c>
      <c r="C16" s="55">
        <v>7666</v>
      </c>
      <c r="D16" s="55">
        <v>12200</v>
      </c>
      <c r="E16" s="69">
        <v>110467</v>
      </c>
      <c r="F16" s="69">
        <v>20858</v>
      </c>
      <c r="G16" s="69">
        <v>30141</v>
      </c>
      <c r="H16" s="69">
        <v>24700</v>
      </c>
      <c r="I16" s="59">
        <f t="shared" si="0"/>
        <v>186166</v>
      </c>
      <c r="J16" s="59">
        <f t="shared" si="1"/>
        <v>24284.63344638664</v>
      </c>
      <c r="K16" s="59">
        <f t="shared" si="2"/>
        <v>15259.508196721312</v>
      </c>
    </row>
    <row r="17" spans="1:11" ht="21.75" customHeight="1">
      <c r="A17" s="29">
        <v>11</v>
      </c>
      <c r="B17" s="19" t="s">
        <v>11</v>
      </c>
      <c r="C17" s="55">
        <v>4156</v>
      </c>
      <c r="D17" s="55">
        <v>6359</v>
      </c>
      <c r="E17" s="69">
        <v>45121</v>
      </c>
      <c r="F17" s="69">
        <v>10456</v>
      </c>
      <c r="G17" s="69">
        <v>22729</v>
      </c>
      <c r="H17" s="69">
        <v>9993</v>
      </c>
      <c r="I17" s="59">
        <f t="shared" si="0"/>
        <v>88299</v>
      </c>
      <c r="J17" s="59">
        <f t="shared" si="1"/>
        <v>21246.150144369585</v>
      </c>
      <c r="K17" s="59">
        <f t="shared" si="2"/>
        <v>13885.673848089322</v>
      </c>
    </row>
    <row r="18" spans="1:11" ht="21.75" customHeight="1">
      <c r="A18" s="29">
        <v>12</v>
      </c>
      <c r="B18" s="19" t="s">
        <v>12</v>
      </c>
      <c r="C18" s="55">
        <v>6208</v>
      </c>
      <c r="D18" s="55">
        <v>9478</v>
      </c>
      <c r="E18" s="69">
        <v>113824</v>
      </c>
      <c r="F18" s="69">
        <v>23532</v>
      </c>
      <c r="G18" s="69">
        <v>42305</v>
      </c>
      <c r="H18" s="69">
        <v>21716</v>
      </c>
      <c r="I18" s="59">
        <f t="shared" si="0"/>
        <v>201377</v>
      </c>
      <c r="J18" s="59">
        <f t="shared" si="1"/>
        <v>32438.305412371134</v>
      </c>
      <c r="K18" s="59">
        <f t="shared" si="2"/>
        <v>21246.78202152353</v>
      </c>
    </row>
    <row r="19" spans="1:11" ht="21.75" customHeight="1">
      <c r="A19" s="29">
        <v>13</v>
      </c>
      <c r="B19" s="19" t="s">
        <v>13</v>
      </c>
      <c r="C19" s="55">
        <v>11428</v>
      </c>
      <c r="D19" s="55">
        <v>18418</v>
      </c>
      <c r="E19" s="69">
        <v>255878</v>
      </c>
      <c r="F19" s="69">
        <v>0</v>
      </c>
      <c r="G19" s="69">
        <v>110116</v>
      </c>
      <c r="H19" s="69">
        <v>54792</v>
      </c>
      <c r="I19" s="59">
        <f t="shared" si="0"/>
        <v>420786</v>
      </c>
      <c r="J19" s="59">
        <f t="shared" si="1"/>
        <v>36820.61603080154</v>
      </c>
      <c r="K19" s="59">
        <f t="shared" si="2"/>
        <v>22846.454555326312</v>
      </c>
    </row>
    <row r="20" spans="1:11" ht="21.75" customHeight="1">
      <c r="A20" s="29">
        <v>14</v>
      </c>
      <c r="B20" s="19" t="s">
        <v>14</v>
      </c>
      <c r="C20" s="55">
        <v>16735</v>
      </c>
      <c r="D20" s="55">
        <v>25177</v>
      </c>
      <c r="E20" s="69">
        <v>187862</v>
      </c>
      <c r="F20" s="69">
        <v>0</v>
      </c>
      <c r="G20" s="69">
        <v>187831</v>
      </c>
      <c r="H20" s="69">
        <v>67900</v>
      </c>
      <c r="I20" s="59">
        <f t="shared" si="0"/>
        <v>443593</v>
      </c>
      <c r="J20" s="59">
        <f t="shared" si="1"/>
        <v>26506.90170301763</v>
      </c>
      <c r="K20" s="59">
        <f t="shared" si="2"/>
        <v>17618.977638320688</v>
      </c>
    </row>
    <row r="21" spans="1:11" ht="21.75" customHeight="1">
      <c r="A21" s="29">
        <v>15</v>
      </c>
      <c r="B21" s="19" t="s">
        <v>15</v>
      </c>
      <c r="C21" s="55">
        <v>11717</v>
      </c>
      <c r="D21" s="55">
        <v>18622</v>
      </c>
      <c r="E21" s="69">
        <v>214180</v>
      </c>
      <c r="F21" s="69">
        <v>51000</v>
      </c>
      <c r="G21" s="69">
        <v>83382</v>
      </c>
      <c r="H21" s="69">
        <v>48942</v>
      </c>
      <c r="I21" s="59">
        <f t="shared" si="0"/>
        <v>397504</v>
      </c>
      <c r="J21" s="59">
        <f t="shared" si="1"/>
        <v>33925.40752752411</v>
      </c>
      <c r="K21" s="59">
        <f t="shared" si="2"/>
        <v>21345.93491569112</v>
      </c>
    </row>
    <row r="22" spans="1:11" ht="21.75" customHeight="1">
      <c r="A22" s="29">
        <v>16</v>
      </c>
      <c r="B22" s="19" t="s">
        <v>16</v>
      </c>
      <c r="C22" s="55">
        <v>28386</v>
      </c>
      <c r="D22" s="55">
        <v>44451</v>
      </c>
      <c r="E22" s="69">
        <v>692930</v>
      </c>
      <c r="F22" s="69">
        <v>0</v>
      </c>
      <c r="G22" s="69">
        <v>259751</v>
      </c>
      <c r="H22" s="69">
        <v>115019</v>
      </c>
      <c r="I22" s="59">
        <f t="shared" si="0"/>
        <v>1067700</v>
      </c>
      <c r="J22" s="59">
        <f t="shared" si="1"/>
        <v>37613.612344113295</v>
      </c>
      <c r="K22" s="59">
        <f t="shared" si="2"/>
        <v>24019.707093203753</v>
      </c>
    </row>
    <row r="23" spans="1:11" ht="21.75" customHeight="1">
      <c r="A23" s="29">
        <v>17</v>
      </c>
      <c r="B23" s="19" t="s">
        <v>17</v>
      </c>
      <c r="C23" s="55">
        <v>18816</v>
      </c>
      <c r="D23" s="55">
        <v>29332</v>
      </c>
      <c r="E23" s="69">
        <v>235515</v>
      </c>
      <c r="F23" s="69">
        <v>0</v>
      </c>
      <c r="G23" s="69">
        <v>109608</v>
      </c>
      <c r="H23" s="69">
        <v>58860</v>
      </c>
      <c r="I23" s="59">
        <f t="shared" si="0"/>
        <v>403983</v>
      </c>
      <c r="J23" s="59">
        <f t="shared" si="1"/>
        <v>21470.184948979593</v>
      </c>
      <c r="K23" s="59">
        <f t="shared" si="2"/>
        <v>13772.773762443747</v>
      </c>
    </row>
    <row r="24" spans="1:11" ht="21.75" customHeight="1">
      <c r="A24" s="29">
        <v>18</v>
      </c>
      <c r="B24" s="19" t="s">
        <v>18</v>
      </c>
      <c r="C24" s="55">
        <v>10414</v>
      </c>
      <c r="D24" s="55">
        <v>16609</v>
      </c>
      <c r="E24" s="69">
        <v>224564</v>
      </c>
      <c r="F24" s="69">
        <v>0</v>
      </c>
      <c r="G24" s="69">
        <v>84004</v>
      </c>
      <c r="H24" s="69">
        <v>41532</v>
      </c>
      <c r="I24" s="59">
        <f t="shared" si="0"/>
        <v>350100</v>
      </c>
      <c r="J24" s="59">
        <f t="shared" si="1"/>
        <v>33618.20626080276</v>
      </c>
      <c r="K24" s="59">
        <f t="shared" si="2"/>
        <v>21078.933108555604</v>
      </c>
    </row>
    <row r="25" spans="1:11" ht="21.75" customHeight="1">
      <c r="A25" s="29">
        <v>19</v>
      </c>
      <c r="B25" s="19" t="s">
        <v>19</v>
      </c>
      <c r="C25" s="55">
        <v>4498</v>
      </c>
      <c r="D25" s="55">
        <v>7594</v>
      </c>
      <c r="E25" s="69">
        <v>89916</v>
      </c>
      <c r="F25" s="69">
        <v>0</v>
      </c>
      <c r="G25" s="69">
        <v>39194</v>
      </c>
      <c r="H25" s="69">
        <v>24734</v>
      </c>
      <c r="I25" s="59">
        <f t="shared" si="0"/>
        <v>153844</v>
      </c>
      <c r="J25" s="59">
        <f t="shared" si="1"/>
        <v>34202.75678079146</v>
      </c>
      <c r="K25" s="59">
        <f t="shared" si="2"/>
        <v>20258.62523044509</v>
      </c>
    </row>
    <row r="26" spans="1:11" ht="21.75" customHeight="1">
      <c r="A26" s="29">
        <v>20</v>
      </c>
      <c r="B26" s="19" t="s">
        <v>20</v>
      </c>
      <c r="C26" s="55">
        <v>7645</v>
      </c>
      <c r="D26" s="55">
        <v>12274</v>
      </c>
      <c r="E26" s="69">
        <v>196466</v>
      </c>
      <c r="F26" s="69">
        <v>0</v>
      </c>
      <c r="G26" s="69">
        <v>86856</v>
      </c>
      <c r="H26" s="69">
        <v>50011</v>
      </c>
      <c r="I26" s="59">
        <f t="shared" si="0"/>
        <v>333333</v>
      </c>
      <c r="J26" s="59">
        <f t="shared" si="1"/>
        <v>43601.438848920865</v>
      </c>
      <c r="K26" s="59">
        <f t="shared" si="2"/>
        <v>27157.650317744825</v>
      </c>
    </row>
    <row r="27" spans="1:11" ht="21.75" customHeight="1">
      <c r="A27" s="29">
        <v>21</v>
      </c>
      <c r="B27" s="19" t="s">
        <v>34</v>
      </c>
      <c r="C27" s="55">
        <v>6762</v>
      </c>
      <c r="D27" s="55">
        <v>10814</v>
      </c>
      <c r="E27" s="69">
        <v>97562</v>
      </c>
      <c r="F27" s="69">
        <v>14259</v>
      </c>
      <c r="G27" s="69">
        <v>31138</v>
      </c>
      <c r="H27" s="69">
        <v>20640</v>
      </c>
      <c r="I27" s="59">
        <f t="shared" si="0"/>
        <v>163599</v>
      </c>
      <c r="J27" s="59">
        <f t="shared" si="1"/>
        <v>24193.877551020407</v>
      </c>
      <c r="K27" s="59">
        <f t="shared" si="2"/>
        <v>15128.444608840393</v>
      </c>
    </row>
    <row r="28" spans="1:11" ht="21.75" customHeight="1">
      <c r="A28" s="29">
        <v>22</v>
      </c>
      <c r="B28" s="17" t="s">
        <v>35</v>
      </c>
      <c r="C28" s="55">
        <v>7700</v>
      </c>
      <c r="D28" s="55">
        <v>12459</v>
      </c>
      <c r="E28" s="69">
        <v>137579</v>
      </c>
      <c r="F28" s="69">
        <v>0</v>
      </c>
      <c r="G28" s="69">
        <v>100779</v>
      </c>
      <c r="H28" s="69">
        <v>0</v>
      </c>
      <c r="I28" s="59">
        <f t="shared" si="0"/>
        <v>238358</v>
      </c>
      <c r="J28" s="59">
        <f t="shared" si="1"/>
        <v>30955.584415584417</v>
      </c>
      <c r="K28" s="59">
        <f t="shared" si="2"/>
        <v>19131.39096235653</v>
      </c>
    </row>
    <row r="29" spans="1:11" ht="21.75" customHeight="1">
      <c r="A29" s="29">
        <v>23</v>
      </c>
      <c r="B29" s="17" t="s">
        <v>36</v>
      </c>
      <c r="C29" s="55">
        <v>15411</v>
      </c>
      <c r="D29" s="55">
        <v>25556</v>
      </c>
      <c r="E29" s="69">
        <v>306218</v>
      </c>
      <c r="F29" s="69">
        <v>0</v>
      </c>
      <c r="G29" s="69">
        <v>132794</v>
      </c>
      <c r="H29" s="69">
        <v>63953</v>
      </c>
      <c r="I29" s="59">
        <f t="shared" si="0"/>
        <v>502965</v>
      </c>
      <c r="J29" s="59">
        <f t="shared" si="1"/>
        <v>32636.75296865875</v>
      </c>
      <c r="K29" s="59">
        <f t="shared" si="2"/>
        <v>19680.896853967755</v>
      </c>
    </row>
    <row r="30" spans="1:11" ht="21.75" customHeight="1">
      <c r="A30" s="29">
        <v>24</v>
      </c>
      <c r="B30" s="17" t="s">
        <v>37</v>
      </c>
      <c r="C30" s="55">
        <v>8683</v>
      </c>
      <c r="D30" s="55">
        <v>15415</v>
      </c>
      <c r="E30" s="69">
        <v>221603</v>
      </c>
      <c r="F30" s="69">
        <v>29199</v>
      </c>
      <c r="G30" s="69">
        <v>82555</v>
      </c>
      <c r="H30" s="69">
        <v>30696</v>
      </c>
      <c r="I30" s="59">
        <f t="shared" si="0"/>
        <v>364053</v>
      </c>
      <c r="J30" s="59">
        <f t="shared" si="1"/>
        <v>41927.09892894161</v>
      </c>
      <c r="K30" s="59">
        <f t="shared" si="2"/>
        <v>23616.801816412586</v>
      </c>
    </row>
    <row r="31" spans="1:11" ht="21.75" customHeight="1">
      <c r="A31" s="29">
        <v>25</v>
      </c>
      <c r="B31" s="17" t="s">
        <v>38</v>
      </c>
      <c r="C31" s="55">
        <v>6804</v>
      </c>
      <c r="D31" s="55">
        <v>11368</v>
      </c>
      <c r="E31" s="69">
        <v>116556</v>
      </c>
      <c r="F31" s="69">
        <v>24334</v>
      </c>
      <c r="G31" s="69">
        <v>38171</v>
      </c>
      <c r="H31" s="69">
        <v>25894</v>
      </c>
      <c r="I31" s="59">
        <f t="shared" si="0"/>
        <v>204955</v>
      </c>
      <c r="J31" s="59">
        <f t="shared" si="1"/>
        <v>30122.721928277482</v>
      </c>
      <c r="K31" s="59">
        <f t="shared" si="2"/>
        <v>18029.11681914145</v>
      </c>
    </row>
    <row r="32" spans="1:11" ht="21.75" customHeight="1">
      <c r="A32" s="29">
        <v>26</v>
      </c>
      <c r="B32" s="17" t="s">
        <v>39</v>
      </c>
      <c r="C32" s="55">
        <v>6148</v>
      </c>
      <c r="D32" s="55">
        <v>10034</v>
      </c>
      <c r="E32" s="69">
        <v>119608</v>
      </c>
      <c r="F32" s="69">
        <v>13953</v>
      </c>
      <c r="G32" s="69">
        <v>59781</v>
      </c>
      <c r="H32" s="69">
        <v>29625</v>
      </c>
      <c r="I32" s="59">
        <f t="shared" si="0"/>
        <v>222967</v>
      </c>
      <c r="J32" s="59">
        <f t="shared" si="1"/>
        <v>36266.59076122316</v>
      </c>
      <c r="K32" s="59">
        <f t="shared" si="2"/>
        <v>22221.148096471996</v>
      </c>
    </row>
    <row r="33" spans="1:11" ht="21.75" customHeight="1">
      <c r="A33" s="29">
        <v>27</v>
      </c>
      <c r="B33" s="26" t="s">
        <v>40</v>
      </c>
      <c r="C33" s="55">
        <v>6542</v>
      </c>
      <c r="D33" s="55">
        <v>11183</v>
      </c>
      <c r="E33" s="69">
        <v>114409</v>
      </c>
      <c r="F33" s="69">
        <v>29411</v>
      </c>
      <c r="G33" s="69">
        <v>52924</v>
      </c>
      <c r="H33" s="69">
        <v>31068</v>
      </c>
      <c r="I33" s="59">
        <f t="shared" si="0"/>
        <v>227812</v>
      </c>
      <c r="J33" s="59">
        <f t="shared" si="1"/>
        <v>34822.9899113421</v>
      </c>
      <c r="K33" s="59">
        <f t="shared" si="2"/>
        <v>20371.277832424214</v>
      </c>
    </row>
    <row r="34" spans="1:11" ht="21.75" customHeight="1">
      <c r="A34" s="29">
        <v>28</v>
      </c>
      <c r="B34" s="19" t="s">
        <v>41</v>
      </c>
      <c r="C34" s="55">
        <v>13489</v>
      </c>
      <c r="D34" s="55">
        <v>22182</v>
      </c>
      <c r="E34" s="69">
        <v>362786</v>
      </c>
      <c r="F34" s="69">
        <v>0</v>
      </c>
      <c r="G34" s="69">
        <v>99703</v>
      </c>
      <c r="H34" s="69">
        <v>75853</v>
      </c>
      <c r="I34" s="59">
        <f t="shared" si="0"/>
        <v>538342</v>
      </c>
      <c r="J34" s="59">
        <f t="shared" si="1"/>
        <v>39909.70420342501</v>
      </c>
      <c r="K34" s="59">
        <f t="shared" si="2"/>
        <v>24269.317464610947</v>
      </c>
    </row>
    <row r="35" spans="1:11" ht="21.75" customHeight="1">
      <c r="A35" s="29">
        <v>29</v>
      </c>
      <c r="B35" s="19" t="s">
        <v>42</v>
      </c>
      <c r="C35" s="55">
        <v>6129</v>
      </c>
      <c r="D35" s="55">
        <v>10942</v>
      </c>
      <c r="E35" s="69">
        <v>140802</v>
      </c>
      <c r="F35" s="69">
        <v>0</v>
      </c>
      <c r="G35" s="69">
        <v>58187</v>
      </c>
      <c r="H35" s="69">
        <v>34165</v>
      </c>
      <c r="I35" s="59">
        <f t="shared" si="0"/>
        <v>233154</v>
      </c>
      <c r="J35" s="59">
        <f t="shared" si="1"/>
        <v>38041.116005873715</v>
      </c>
      <c r="K35" s="59">
        <f t="shared" si="2"/>
        <v>21308.170352769146</v>
      </c>
    </row>
    <row r="36" spans="1:11" ht="21.75" customHeight="1">
      <c r="A36" s="29">
        <v>30</v>
      </c>
      <c r="B36" s="19" t="s">
        <v>43</v>
      </c>
      <c r="C36" s="55">
        <v>10621</v>
      </c>
      <c r="D36" s="55">
        <v>18620</v>
      </c>
      <c r="E36" s="69">
        <v>268712</v>
      </c>
      <c r="F36" s="69">
        <v>0</v>
      </c>
      <c r="G36" s="69">
        <v>167442</v>
      </c>
      <c r="H36" s="69">
        <v>78552</v>
      </c>
      <c r="I36" s="59">
        <f t="shared" si="0"/>
        <v>514706</v>
      </c>
      <c r="J36" s="59">
        <f t="shared" si="1"/>
        <v>48461.16184916675</v>
      </c>
      <c r="K36" s="59">
        <f t="shared" si="2"/>
        <v>27642.642320085928</v>
      </c>
    </row>
    <row r="37" spans="1:11" ht="21.75" customHeight="1">
      <c r="A37" s="29">
        <v>31</v>
      </c>
      <c r="B37" s="19" t="s">
        <v>44</v>
      </c>
      <c r="C37" s="55">
        <v>6543</v>
      </c>
      <c r="D37" s="55">
        <v>10424</v>
      </c>
      <c r="E37" s="69">
        <v>120746</v>
      </c>
      <c r="F37" s="69">
        <v>0</v>
      </c>
      <c r="G37" s="69">
        <v>105322</v>
      </c>
      <c r="H37" s="69">
        <v>21843</v>
      </c>
      <c r="I37" s="59">
        <f t="shared" si="0"/>
        <v>247911</v>
      </c>
      <c r="J37" s="59">
        <f t="shared" si="1"/>
        <v>37889.50022925263</v>
      </c>
      <c r="K37" s="59">
        <f t="shared" si="2"/>
        <v>23782.71297006907</v>
      </c>
    </row>
    <row r="38" spans="1:11" ht="21.75" customHeight="1">
      <c r="A38" s="30">
        <v>32</v>
      </c>
      <c r="B38" s="23" t="s">
        <v>45</v>
      </c>
      <c r="C38" s="57">
        <v>7703</v>
      </c>
      <c r="D38" s="57">
        <v>12793</v>
      </c>
      <c r="E38" s="70">
        <v>157609</v>
      </c>
      <c r="F38" s="70">
        <v>0</v>
      </c>
      <c r="G38" s="70">
        <v>76228</v>
      </c>
      <c r="H38" s="70">
        <v>37046</v>
      </c>
      <c r="I38" s="59">
        <f t="shared" si="0"/>
        <v>270883</v>
      </c>
      <c r="J38" s="59">
        <f t="shared" si="1"/>
        <v>35165.90938595353</v>
      </c>
      <c r="K38" s="59">
        <f t="shared" si="2"/>
        <v>21174.31407801141</v>
      </c>
    </row>
    <row r="39" spans="1:11" s="20" customFormat="1" ht="21.75" customHeight="1">
      <c r="A39" s="37"/>
      <c r="B39" s="38" t="s">
        <v>47</v>
      </c>
      <c r="C39" s="59">
        <f aca="true" t="shared" si="3" ref="C39:H39">SUM(C7:C38)</f>
        <v>376389</v>
      </c>
      <c r="D39" s="59">
        <f t="shared" si="3"/>
        <v>604482</v>
      </c>
      <c r="E39" s="59">
        <f t="shared" si="3"/>
        <v>7545164</v>
      </c>
      <c r="F39" s="59">
        <f t="shared" si="3"/>
        <v>309796</v>
      </c>
      <c r="G39" s="59">
        <f t="shared" si="3"/>
        <v>3136461</v>
      </c>
      <c r="H39" s="59">
        <f t="shared" si="3"/>
        <v>1732677</v>
      </c>
      <c r="I39" s="59">
        <f>SUM(E39:H39)</f>
        <v>12724098</v>
      </c>
      <c r="J39" s="59">
        <f>SUM(I39*1000/C39)</f>
        <v>33805.71164407036</v>
      </c>
      <c r="K39" s="59">
        <f>SUM(I39*1000/D39)</f>
        <v>21049.58956594241</v>
      </c>
    </row>
    <row r="40" spans="1:11" ht="21.75" customHeight="1">
      <c r="A40" s="31">
        <v>33</v>
      </c>
      <c r="B40" s="24" t="s">
        <v>21</v>
      </c>
      <c r="C40" s="58">
        <v>5241</v>
      </c>
      <c r="D40" s="58">
        <v>8964</v>
      </c>
      <c r="E40" s="71">
        <v>116034</v>
      </c>
      <c r="F40" s="69">
        <v>14874</v>
      </c>
      <c r="G40" s="71">
        <v>60268</v>
      </c>
      <c r="H40" s="69">
        <v>36032</v>
      </c>
      <c r="I40" s="59">
        <f aca="true" t="shared" si="4" ref="I40:I51">SUM(E40:H40)</f>
        <v>227208</v>
      </c>
      <c r="J40" s="59">
        <f aca="true" t="shared" si="5" ref="J40:J51">SUM(I40*1000/C40)</f>
        <v>43352.03205495134</v>
      </c>
      <c r="K40" s="59">
        <f aca="true" t="shared" si="6" ref="K40:K51">SUM(I40*1000/D40)</f>
        <v>25346.720214190093</v>
      </c>
    </row>
    <row r="41" spans="1:11" ht="21.75" customHeight="1">
      <c r="A41" s="29">
        <v>34</v>
      </c>
      <c r="B41" s="19" t="s">
        <v>22</v>
      </c>
      <c r="C41" s="55">
        <v>2908</v>
      </c>
      <c r="D41" s="55">
        <v>4722</v>
      </c>
      <c r="E41" s="69">
        <v>75742</v>
      </c>
      <c r="F41" s="69">
        <v>9423</v>
      </c>
      <c r="G41" s="69">
        <v>32439</v>
      </c>
      <c r="H41" s="69">
        <v>15416</v>
      </c>
      <c r="I41" s="59">
        <f t="shared" si="4"/>
        <v>133020</v>
      </c>
      <c r="J41" s="59">
        <f t="shared" si="5"/>
        <v>45742.77854195323</v>
      </c>
      <c r="K41" s="59">
        <f t="shared" si="6"/>
        <v>28170.266836086405</v>
      </c>
    </row>
    <row r="42" spans="1:11" ht="21.75" customHeight="1">
      <c r="A42" s="29">
        <v>35</v>
      </c>
      <c r="B42" s="19" t="s">
        <v>46</v>
      </c>
      <c r="C42" s="55">
        <v>3197</v>
      </c>
      <c r="D42" s="55">
        <v>5171</v>
      </c>
      <c r="E42" s="69">
        <v>76978</v>
      </c>
      <c r="F42" s="69">
        <v>0</v>
      </c>
      <c r="G42" s="69">
        <v>32042</v>
      </c>
      <c r="H42" s="69">
        <v>19306</v>
      </c>
      <c r="I42" s="59">
        <f t="shared" si="4"/>
        <v>128326</v>
      </c>
      <c r="J42" s="59">
        <f t="shared" si="5"/>
        <v>40139.50578667501</v>
      </c>
      <c r="K42" s="59">
        <f t="shared" si="6"/>
        <v>24816.476503577644</v>
      </c>
    </row>
    <row r="43" spans="1:11" ht="21.75" customHeight="1">
      <c r="A43" s="29">
        <v>36</v>
      </c>
      <c r="B43" s="19" t="s">
        <v>23</v>
      </c>
      <c r="C43" s="55">
        <v>4169</v>
      </c>
      <c r="D43" s="55">
        <v>6533</v>
      </c>
      <c r="E43" s="69">
        <v>89587</v>
      </c>
      <c r="F43" s="69">
        <v>0</v>
      </c>
      <c r="G43" s="69">
        <v>32105</v>
      </c>
      <c r="H43" s="69">
        <v>18825</v>
      </c>
      <c r="I43" s="59">
        <f t="shared" si="4"/>
        <v>140517</v>
      </c>
      <c r="J43" s="59">
        <f t="shared" si="5"/>
        <v>33705.205085152316</v>
      </c>
      <c r="K43" s="59">
        <f t="shared" si="6"/>
        <v>21508.801469462727</v>
      </c>
    </row>
    <row r="44" spans="1:11" ht="21.75" customHeight="1">
      <c r="A44" s="29">
        <v>37</v>
      </c>
      <c r="B44" s="19" t="s">
        <v>24</v>
      </c>
      <c r="C44" s="55">
        <v>3099</v>
      </c>
      <c r="D44" s="55">
        <v>4971</v>
      </c>
      <c r="E44" s="69">
        <v>59632</v>
      </c>
      <c r="F44" s="69">
        <v>8203</v>
      </c>
      <c r="G44" s="69">
        <v>14165</v>
      </c>
      <c r="H44" s="69">
        <v>8155</v>
      </c>
      <c r="I44" s="59">
        <f t="shared" si="4"/>
        <v>90155</v>
      </c>
      <c r="J44" s="59">
        <f t="shared" si="5"/>
        <v>29091.64246531139</v>
      </c>
      <c r="K44" s="59">
        <f t="shared" si="6"/>
        <v>18136.189901428283</v>
      </c>
    </row>
    <row r="45" spans="1:11" ht="21.75" customHeight="1">
      <c r="A45" s="29">
        <v>38</v>
      </c>
      <c r="B45" s="19" t="s">
        <v>25</v>
      </c>
      <c r="C45" s="55">
        <v>2423</v>
      </c>
      <c r="D45" s="55">
        <v>3783</v>
      </c>
      <c r="E45" s="69">
        <v>61814</v>
      </c>
      <c r="F45" s="69">
        <v>0</v>
      </c>
      <c r="G45" s="69">
        <v>22771</v>
      </c>
      <c r="H45" s="69">
        <v>11755</v>
      </c>
      <c r="I45" s="59">
        <f t="shared" si="4"/>
        <v>96340</v>
      </c>
      <c r="J45" s="59">
        <f t="shared" si="5"/>
        <v>39760.62732150227</v>
      </c>
      <c r="K45" s="59">
        <f t="shared" si="6"/>
        <v>25466.560930478456</v>
      </c>
    </row>
    <row r="46" spans="1:11" ht="21.75" customHeight="1">
      <c r="A46" s="29">
        <v>39</v>
      </c>
      <c r="B46" s="19" t="s">
        <v>26</v>
      </c>
      <c r="C46" s="55">
        <v>6750</v>
      </c>
      <c r="D46" s="55">
        <v>10897</v>
      </c>
      <c r="E46" s="69">
        <v>150155</v>
      </c>
      <c r="F46" s="69">
        <v>0</v>
      </c>
      <c r="G46" s="69">
        <v>57819</v>
      </c>
      <c r="H46" s="69">
        <v>33129</v>
      </c>
      <c r="I46" s="59">
        <f t="shared" si="4"/>
        <v>241103</v>
      </c>
      <c r="J46" s="59">
        <f t="shared" si="5"/>
        <v>35718.96296296296</v>
      </c>
      <c r="K46" s="59">
        <f t="shared" si="6"/>
        <v>22125.630907589246</v>
      </c>
    </row>
    <row r="47" spans="1:11" ht="21.75" customHeight="1">
      <c r="A47" s="29">
        <v>40</v>
      </c>
      <c r="B47" s="19" t="s">
        <v>27</v>
      </c>
      <c r="C47" s="55">
        <v>1424</v>
      </c>
      <c r="D47" s="55">
        <v>2410</v>
      </c>
      <c r="E47" s="69">
        <v>35359</v>
      </c>
      <c r="F47" s="69">
        <v>3328</v>
      </c>
      <c r="G47" s="69">
        <v>9145</v>
      </c>
      <c r="H47" s="69">
        <v>10048</v>
      </c>
      <c r="I47" s="59">
        <f t="shared" si="4"/>
        <v>57880</v>
      </c>
      <c r="J47" s="59">
        <f t="shared" si="5"/>
        <v>40646.06741573034</v>
      </c>
      <c r="K47" s="59">
        <f t="shared" si="6"/>
        <v>24016.597510373445</v>
      </c>
    </row>
    <row r="48" spans="1:11" ht="21.75" customHeight="1">
      <c r="A48" s="29">
        <v>41</v>
      </c>
      <c r="B48" s="19" t="s">
        <v>28</v>
      </c>
      <c r="C48" s="55">
        <v>3973</v>
      </c>
      <c r="D48" s="55">
        <v>7161</v>
      </c>
      <c r="E48" s="69">
        <v>111240</v>
      </c>
      <c r="F48" s="69">
        <v>11240</v>
      </c>
      <c r="G48" s="69">
        <v>49434</v>
      </c>
      <c r="H48" s="69">
        <v>21863</v>
      </c>
      <c r="I48" s="59">
        <f t="shared" si="4"/>
        <v>193777</v>
      </c>
      <c r="J48" s="59">
        <f t="shared" si="5"/>
        <v>48773.470928769195</v>
      </c>
      <c r="K48" s="59">
        <f t="shared" si="6"/>
        <v>27060.047479402318</v>
      </c>
    </row>
    <row r="49" spans="1:11" ht="21.75" customHeight="1">
      <c r="A49" s="29">
        <v>42</v>
      </c>
      <c r="B49" s="19" t="s">
        <v>29</v>
      </c>
      <c r="C49" s="55">
        <v>1336</v>
      </c>
      <c r="D49" s="55">
        <v>2231</v>
      </c>
      <c r="E49" s="69">
        <v>26437</v>
      </c>
      <c r="F49" s="69">
        <v>6320</v>
      </c>
      <c r="G49" s="69">
        <v>8467</v>
      </c>
      <c r="H49" s="69">
        <v>5655</v>
      </c>
      <c r="I49" s="59">
        <f t="shared" si="4"/>
        <v>46879</v>
      </c>
      <c r="J49" s="59">
        <f t="shared" si="5"/>
        <v>35089.071856287424</v>
      </c>
      <c r="K49" s="59">
        <f t="shared" si="6"/>
        <v>21012.55042581802</v>
      </c>
    </row>
    <row r="50" spans="1:11" ht="21.75" customHeight="1">
      <c r="A50" s="29">
        <v>43</v>
      </c>
      <c r="B50" s="19" t="s">
        <v>30</v>
      </c>
      <c r="C50" s="55">
        <v>3868</v>
      </c>
      <c r="D50" s="55">
        <v>6907</v>
      </c>
      <c r="E50" s="69">
        <v>128680</v>
      </c>
      <c r="F50" s="69">
        <v>20200</v>
      </c>
      <c r="G50" s="69">
        <v>37187</v>
      </c>
      <c r="H50" s="69">
        <v>19269</v>
      </c>
      <c r="I50" s="59">
        <f t="shared" si="4"/>
        <v>205336</v>
      </c>
      <c r="J50" s="59">
        <f t="shared" si="5"/>
        <v>53085.83247156153</v>
      </c>
      <c r="K50" s="59">
        <f t="shared" si="6"/>
        <v>29728.681048211958</v>
      </c>
    </row>
    <row r="51" spans="1:11" ht="21.75" customHeight="1">
      <c r="A51" s="30">
        <v>44</v>
      </c>
      <c r="B51" s="23" t="s">
        <v>31</v>
      </c>
      <c r="C51" s="57">
        <v>3073</v>
      </c>
      <c r="D51" s="57">
        <v>4874</v>
      </c>
      <c r="E51" s="70">
        <v>40520</v>
      </c>
      <c r="F51" s="70">
        <v>0</v>
      </c>
      <c r="G51" s="70">
        <v>18265</v>
      </c>
      <c r="H51" s="70">
        <v>11371</v>
      </c>
      <c r="I51" s="59">
        <f t="shared" si="4"/>
        <v>70156</v>
      </c>
      <c r="J51" s="59">
        <f t="shared" si="5"/>
        <v>22829.80800520664</v>
      </c>
      <c r="K51" s="59">
        <f t="shared" si="6"/>
        <v>14393.926959376282</v>
      </c>
    </row>
    <row r="52" spans="1:11" s="20" customFormat="1" ht="21.75" customHeight="1">
      <c r="A52" s="37"/>
      <c r="B52" s="39" t="s">
        <v>1</v>
      </c>
      <c r="C52" s="59">
        <f aca="true" t="shared" si="7" ref="C52:H52">SUM(C40:C51)</f>
        <v>41461</v>
      </c>
      <c r="D52" s="59">
        <f t="shared" si="7"/>
        <v>68624</v>
      </c>
      <c r="E52" s="59">
        <f t="shared" si="7"/>
        <v>972178</v>
      </c>
      <c r="F52" s="59">
        <f t="shared" si="7"/>
        <v>73588</v>
      </c>
      <c r="G52" s="59">
        <f t="shared" si="7"/>
        <v>374107</v>
      </c>
      <c r="H52" s="59">
        <f t="shared" si="7"/>
        <v>210824</v>
      </c>
      <c r="I52" s="59">
        <f>SUM(E52:H52)</f>
        <v>1630697</v>
      </c>
      <c r="J52" s="59">
        <f>SUM(I52*1000/C52)</f>
        <v>39330.865150382284</v>
      </c>
      <c r="K52" s="59">
        <f>SUM(I52*1000/D52)</f>
        <v>23762.779785497783</v>
      </c>
    </row>
    <row r="53" spans="1:11" s="20" customFormat="1" ht="21.75" customHeight="1">
      <c r="A53" s="40"/>
      <c r="B53" s="41" t="s">
        <v>61</v>
      </c>
      <c r="C53" s="60">
        <f aca="true" t="shared" si="8" ref="C53:H53">SUM(C52+C39)</f>
        <v>417850</v>
      </c>
      <c r="D53" s="60">
        <f t="shared" si="8"/>
        <v>673106</v>
      </c>
      <c r="E53" s="60">
        <f t="shared" si="8"/>
        <v>8517342</v>
      </c>
      <c r="F53" s="60">
        <f t="shared" si="8"/>
        <v>383384</v>
      </c>
      <c r="G53" s="60">
        <f t="shared" si="8"/>
        <v>3510568</v>
      </c>
      <c r="H53" s="60">
        <f t="shared" si="8"/>
        <v>1943501</v>
      </c>
      <c r="I53" s="60">
        <f>SUM(E53:H53)</f>
        <v>14354795</v>
      </c>
      <c r="J53" s="60">
        <f>SUM(I53*1000/C53)</f>
        <v>34353.942802441066</v>
      </c>
      <c r="K53" s="60">
        <f>SUM(I53*1000/D53)</f>
        <v>21326.202708043013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90" zoomScaleSheetLayoutView="90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J15" sqref="J15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63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3" t="s">
        <v>48</v>
      </c>
      <c r="B3" s="82" t="s">
        <v>49</v>
      </c>
      <c r="C3" s="76" t="s">
        <v>50</v>
      </c>
      <c r="D3" s="77"/>
      <c r="E3" s="76" t="s">
        <v>51</v>
      </c>
      <c r="F3" s="88"/>
      <c r="G3" s="88"/>
      <c r="H3" s="88"/>
      <c r="I3" s="14"/>
      <c r="J3" s="85" t="s">
        <v>52</v>
      </c>
      <c r="K3" s="85" t="s">
        <v>53</v>
      </c>
    </row>
    <row r="4" spans="1:11" ht="17.25" customHeight="1">
      <c r="A4" s="74"/>
      <c r="B4" s="83"/>
      <c r="C4" s="78" t="s">
        <v>54</v>
      </c>
      <c r="D4" s="81" t="s">
        <v>55</v>
      </c>
      <c r="E4" s="85" t="s">
        <v>56</v>
      </c>
      <c r="F4" s="85" t="s">
        <v>57</v>
      </c>
      <c r="G4" s="85" t="s">
        <v>58</v>
      </c>
      <c r="H4" s="85" t="s">
        <v>0</v>
      </c>
      <c r="I4" s="15" t="s">
        <v>59</v>
      </c>
      <c r="J4" s="86"/>
      <c r="K4" s="86"/>
    </row>
    <row r="5" spans="1:11" ht="17.25" customHeight="1">
      <c r="A5" s="74"/>
      <c r="B5" s="83"/>
      <c r="C5" s="79"/>
      <c r="D5" s="81"/>
      <c r="E5" s="86"/>
      <c r="F5" s="86"/>
      <c r="G5" s="86"/>
      <c r="H5" s="86"/>
      <c r="I5" s="15" t="s">
        <v>60</v>
      </c>
      <c r="J5" s="86"/>
      <c r="K5" s="86"/>
    </row>
    <row r="6" spans="1:11" ht="17.25" customHeight="1">
      <c r="A6" s="75"/>
      <c r="B6" s="84"/>
      <c r="C6" s="80"/>
      <c r="D6" s="81"/>
      <c r="E6" s="87"/>
      <c r="F6" s="87"/>
      <c r="G6" s="87"/>
      <c r="H6" s="87"/>
      <c r="I6" s="16"/>
      <c r="J6" s="87"/>
      <c r="K6" s="87"/>
    </row>
    <row r="7" spans="1:11" ht="21.75" customHeight="1">
      <c r="A7" s="28">
        <v>1</v>
      </c>
      <c r="B7" s="22" t="s">
        <v>3</v>
      </c>
      <c r="C7" s="54">
        <v>15984</v>
      </c>
      <c r="D7" s="54">
        <v>18806</v>
      </c>
      <c r="E7" s="68">
        <v>274764</v>
      </c>
      <c r="F7" s="68">
        <v>0</v>
      </c>
      <c r="G7" s="68">
        <v>131174</v>
      </c>
      <c r="H7" s="68">
        <v>63493</v>
      </c>
      <c r="I7" s="59">
        <f aca="true" t="shared" si="0" ref="I7:I38">SUM(E7:H7)</f>
        <v>469431</v>
      </c>
      <c r="J7" s="59">
        <f aca="true" t="shared" si="1" ref="J7:J38">SUM(I7*1000/C7)</f>
        <v>29368.806306306305</v>
      </c>
      <c r="K7" s="59">
        <f aca="true" t="shared" si="2" ref="K7:K38">SUM(I7*1000/D7)</f>
        <v>24961.767521003934</v>
      </c>
    </row>
    <row r="8" spans="1:11" ht="21.75" customHeight="1">
      <c r="A8" s="29">
        <v>2</v>
      </c>
      <c r="B8" s="19" t="s">
        <v>4</v>
      </c>
      <c r="C8" s="55">
        <v>8873</v>
      </c>
      <c r="D8" s="55">
        <v>10360</v>
      </c>
      <c r="E8" s="69">
        <v>152833</v>
      </c>
      <c r="F8" s="69">
        <v>0</v>
      </c>
      <c r="G8" s="69">
        <v>104131</v>
      </c>
      <c r="H8" s="69">
        <v>0</v>
      </c>
      <c r="I8" s="59">
        <f t="shared" si="0"/>
        <v>256964</v>
      </c>
      <c r="J8" s="59">
        <f t="shared" si="1"/>
        <v>28960.21638679139</v>
      </c>
      <c r="K8" s="59">
        <f t="shared" si="2"/>
        <v>24803.474903474904</v>
      </c>
    </row>
    <row r="9" spans="1:11" ht="21.75" customHeight="1">
      <c r="A9" s="29">
        <v>3</v>
      </c>
      <c r="B9" s="19" t="s">
        <v>5</v>
      </c>
      <c r="C9" s="55">
        <v>8693</v>
      </c>
      <c r="D9" s="55">
        <v>10193</v>
      </c>
      <c r="E9" s="69">
        <v>158659</v>
      </c>
      <c r="F9" s="69">
        <v>0</v>
      </c>
      <c r="G9" s="69">
        <v>67792</v>
      </c>
      <c r="H9" s="69">
        <v>39848</v>
      </c>
      <c r="I9" s="59">
        <f t="shared" si="0"/>
        <v>266299</v>
      </c>
      <c r="J9" s="59">
        <f t="shared" si="1"/>
        <v>30633.728287127575</v>
      </c>
      <c r="K9" s="59">
        <f t="shared" si="2"/>
        <v>26125.674482487982</v>
      </c>
    </row>
    <row r="10" spans="1:11" ht="21.75" customHeight="1">
      <c r="A10" s="29">
        <v>4</v>
      </c>
      <c r="B10" s="19" t="s">
        <v>6</v>
      </c>
      <c r="C10" s="55">
        <v>9222</v>
      </c>
      <c r="D10" s="55">
        <v>11086</v>
      </c>
      <c r="E10" s="69">
        <v>126421</v>
      </c>
      <c r="F10" s="69">
        <v>0</v>
      </c>
      <c r="G10" s="69">
        <v>92695</v>
      </c>
      <c r="H10" s="69">
        <v>0</v>
      </c>
      <c r="I10" s="59">
        <f t="shared" si="0"/>
        <v>219116</v>
      </c>
      <c r="J10" s="59">
        <f t="shared" si="1"/>
        <v>23760.138798525266</v>
      </c>
      <c r="K10" s="59">
        <f t="shared" si="2"/>
        <v>19765.10914667148</v>
      </c>
    </row>
    <row r="11" spans="1:11" ht="21.75" customHeight="1">
      <c r="A11" s="29">
        <v>5</v>
      </c>
      <c r="B11" s="19" t="s">
        <v>7</v>
      </c>
      <c r="C11" s="55">
        <v>4940</v>
      </c>
      <c r="D11" s="55">
        <v>5951</v>
      </c>
      <c r="E11" s="69">
        <v>49998</v>
      </c>
      <c r="F11" s="69">
        <v>9359</v>
      </c>
      <c r="G11" s="69">
        <v>44510</v>
      </c>
      <c r="H11" s="69">
        <v>18234</v>
      </c>
      <c r="I11" s="59">
        <f t="shared" si="0"/>
        <v>122101</v>
      </c>
      <c r="J11" s="59">
        <f t="shared" si="1"/>
        <v>24716.801619433198</v>
      </c>
      <c r="K11" s="59">
        <f t="shared" si="2"/>
        <v>20517.7281129222</v>
      </c>
    </row>
    <row r="12" spans="1:11" ht="21.75" customHeight="1">
      <c r="A12" s="29">
        <v>6</v>
      </c>
      <c r="B12" s="19" t="s">
        <v>8</v>
      </c>
      <c r="C12" s="55">
        <v>3286</v>
      </c>
      <c r="D12" s="55">
        <v>4026</v>
      </c>
      <c r="E12" s="69">
        <v>55246</v>
      </c>
      <c r="F12" s="69">
        <v>2146</v>
      </c>
      <c r="G12" s="69">
        <v>27679</v>
      </c>
      <c r="H12" s="69">
        <v>14764</v>
      </c>
      <c r="I12" s="59">
        <f t="shared" si="0"/>
        <v>99835</v>
      </c>
      <c r="J12" s="59">
        <f t="shared" si="1"/>
        <v>30381.923311016435</v>
      </c>
      <c r="K12" s="59">
        <f t="shared" si="2"/>
        <v>24797.565822155986</v>
      </c>
    </row>
    <row r="13" spans="1:11" ht="21.75" customHeight="1">
      <c r="A13" s="29">
        <v>7</v>
      </c>
      <c r="B13" s="19" t="s">
        <v>32</v>
      </c>
      <c r="C13" s="55">
        <v>4645</v>
      </c>
      <c r="D13" s="55">
        <v>5418</v>
      </c>
      <c r="E13" s="69">
        <v>54936</v>
      </c>
      <c r="F13" s="69">
        <v>0</v>
      </c>
      <c r="G13" s="69">
        <v>46129</v>
      </c>
      <c r="H13" s="69">
        <v>0</v>
      </c>
      <c r="I13" s="59">
        <f t="shared" si="0"/>
        <v>101065</v>
      </c>
      <c r="J13" s="59">
        <f t="shared" si="1"/>
        <v>21757.804090419806</v>
      </c>
      <c r="K13" s="59">
        <f t="shared" si="2"/>
        <v>18653.56220007383</v>
      </c>
    </row>
    <row r="14" spans="1:11" ht="21.75" customHeight="1">
      <c r="A14" s="29">
        <v>8</v>
      </c>
      <c r="B14" s="19" t="s">
        <v>9</v>
      </c>
      <c r="C14" s="55">
        <v>2909</v>
      </c>
      <c r="D14" s="55">
        <v>3564</v>
      </c>
      <c r="E14" s="69">
        <v>41549</v>
      </c>
      <c r="F14" s="69">
        <v>7082</v>
      </c>
      <c r="G14" s="69">
        <v>19417</v>
      </c>
      <c r="H14" s="69">
        <v>10167</v>
      </c>
      <c r="I14" s="59">
        <f t="shared" si="0"/>
        <v>78215</v>
      </c>
      <c r="J14" s="59">
        <f t="shared" si="1"/>
        <v>26887.24647645239</v>
      </c>
      <c r="K14" s="59">
        <f t="shared" si="2"/>
        <v>21945.84736251403</v>
      </c>
    </row>
    <row r="15" spans="1:11" ht="21.75" customHeight="1">
      <c r="A15" s="29">
        <v>9</v>
      </c>
      <c r="B15" s="19" t="s">
        <v>33</v>
      </c>
      <c r="C15" s="55">
        <v>4072</v>
      </c>
      <c r="D15" s="55">
        <v>4926</v>
      </c>
      <c r="E15" s="69">
        <v>80136</v>
      </c>
      <c r="F15" s="69">
        <v>0</v>
      </c>
      <c r="G15" s="69">
        <v>33823</v>
      </c>
      <c r="H15" s="69">
        <v>15246</v>
      </c>
      <c r="I15" s="59">
        <f t="shared" si="0"/>
        <v>129205</v>
      </c>
      <c r="J15" s="59">
        <f t="shared" si="1"/>
        <v>31730.108055009823</v>
      </c>
      <c r="K15" s="59">
        <f t="shared" si="2"/>
        <v>26229.192042224928</v>
      </c>
    </row>
    <row r="16" spans="1:11" ht="21.75" customHeight="1">
      <c r="A16" s="29">
        <v>10</v>
      </c>
      <c r="B16" s="19" t="s">
        <v>10</v>
      </c>
      <c r="C16" s="55">
        <v>3190</v>
      </c>
      <c r="D16" s="55">
        <v>3835</v>
      </c>
      <c r="E16" s="69">
        <v>26041</v>
      </c>
      <c r="F16" s="69">
        <v>3482</v>
      </c>
      <c r="G16" s="69">
        <v>21204</v>
      </c>
      <c r="H16" s="69">
        <v>10411</v>
      </c>
      <c r="I16" s="59">
        <f t="shared" si="0"/>
        <v>61138</v>
      </c>
      <c r="J16" s="59">
        <f t="shared" si="1"/>
        <v>19165.51724137931</v>
      </c>
      <c r="K16" s="59">
        <f t="shared" si="2"/>
        <v>15942.112125162972</v>
      </c>
    </row>
    <row r="17" spans="1:11" ht="21.75" customHeight="1">
      <c r="A17" s="29">
        <v>11</v>
      </c>
      <c r="B17" s="19" t="s">
        <v>11</v>
      </c>
      <c r="C17" s="55">
        <v>1636</v>
      </c>
      <c r="D17" s="55">
        <v>1910</v>
      </c>
      <c r="E17" s="69">
        <v>23106</v>
      </c>
      <c r="F17" s="69">
        <v>4260</v>
      </c>
      <c r="G17" s="69">
        <v>11996</v>
      </c>
      <c r="H17" s="69">
        <v>5348</v>
      </c>
      <c r="I17" s="59">
        <f t="shared" si="0"/>
        <v>44710</v>
      </c>
      <c r="J17" s="59">
        <f t="shared" si="1"/>
        <v>27328.85085574572</v>
      </c>
      <c r="K17" s="59">
        <f t="shared" si="2"/>
        <v>23408.376963350784</v>
      </c>
    </row>
    <row r="18" spans="1:11" ht="21.75" customHeight="1">
      <c r="A18" s="29">
        <v>12</v>
      </c>
      <c r="B18" s="19" t="s">
        <v>12</v>
      </c>
      <c r="C18" s="55">
        <v>2543</v>
      </c>
      <c r="D18" s="55">
        <v>2982</v>
      </c>
      <c r="E18" s="69">
        <v>36768</v>
      </c>
      <c r="F18" s="69">
        <v>4698</v>
      </c>
      <c r="G18" s="69">
        <v>20721</v>
      </c>
      <c r="H18" s="69">
        <v>10389</v>
      </c>
      <c r="I18" s="59">
        <f t="shared" si="0"/>
        <v>72576</v>
      </c>
      <c r="J18" s="59">
        <f t="shared" si="1"/>
        <v>28539.520251671256</v>
      </c>
      <c r="K18" s="59">
        <f t="shared" si="2"/>
        <v>24338.028169014084</v>
      </c>
    </row>
    <row r="19" spans="1:11" ht="21.75" customHeight="1">
      <c r="A19" s="29">
        <v>13</v>
      </c>
      <c r="B19" s="19" t="s">
        <v>13</v>
      </c>
      <c r="C19" s="55">
        <v>4961</v>
      </c>
      <c r="D19" s="55">
        <v>5946</v>
      </c>
      <c r="E19" s="69">
        <v>94620</v>
      </c>
      <c r="F19" s="69">
        <v>0</v>
      </c>
      <c r="G19" s="69">
        <v>57752</v>
      </c>
      <c r="H19" s="69">
        <v>0</v>
      </c>
      <c r="I19" s="59">
        <f t="shared" si="0"/>
        <v>152372</v>
      </c>
      <c r="J19" s="59">
        <f t="shared" si="1"/>
        <v>30713.968957871395</v>
      </c>
      <c r="K19" s="59">
        <f t="shared" si="2"/>
        <v>25625.967036663304</v>
      </c>
    </row>
    <row r="20" spans="1:11" ht="21.75" customHeight="1">
      <c r="A20" s="29">
        <v>14</v>
      </c>
      <c r="B20" s="19" t="s">
        <v>14</v>
      </c>
      <c r="C20" s="55">
        <v>6355</v>
      </c>
      <c r="D20" s="55">
        <v>7301</v>
      </c>
      <c r="E20" s="69">
        <v>79182</v>
      </c>
      <c r="F20" s="69">
        <v>0</v>
      </c>
      <c r="G20" s="69">
        <v>43539</v>
      </c>
      <c r="H20" s="69">
        <v>28052</v>
      </c>
      <c r="I20" s="59">
        <f t="shared" si="0"/>
        <v>150773</v>
      </c>
      <c r="J20" s="59">
        <f t="shared" si="1"/>
        <v>23725.09834775767</v>
      </c>
      <c r="K20" s="59">
        <f t="shared" si="2"/>
        <v>20651.006711409394</v>
      </c>
    </row>
    <row r="21" spans="1:11" ht="21.75" customHeight="1">
      <c r="A21" s="29">
        <v>15</v>
      </c>
      <c r="B21" s="19" t="s">
        <v>15</v>
      </c>
      <c r="C21" s="55">
        <v>4510</v>
      </c>
      <c r="D21" s="55">
        <v>5237</v>
      </c>
      <c r="E21" s="69">
        <v>47794</v>
      </c>
      <c r="F21" s="69">
        <v>0</v>
      </c>
      <c r="G21" s="69">
        <v>59461</v>
      </c>
      <c r="H21" s="69">
        <v>0</v>
      </c>
      <c r="I21" s="59">
        <f t="shared" si="0"/>
        <v>107255</v>
      </c>
      <c r="J21" s="59">
        <f t="shared" si="1"/>
        <v>23781.59645232816</v>
      </c>
      <c r="K21" s="59">
        <f t="shared" si="2"/>
        <v>20480.2367767806</v>
      </c>
    </row>
    <row r="22" spans="1:11" ht="21.75" customHeight="1">
      <c r="A22" s="29">
        <v>16</v>
      </c>
      <c r="B22" s="19" t="s">
        <v>16</v>
      </c>
      <c r="C22" s="55">
        <v>11100</v>
      </c>
      <c r="D22" s="55">
        <v>13068</v>
      </c>
      <c r="E22" s="69">
        <v>227577</v>
      </c>
      <c r="F22" s="69">
        <v>0</v>
      </c>
      <c r="G22" s="69">
        <v>126587</v>
      </c>
      <c r="H22" s="69">
        <v>0</v>
      </c>
      <c r="I22" s="59">
        <f t="shared" si="0"/>
        <v>354164</v>
      </c>
      <c r="J22" s="59">
        <f t="shared" si="1"/>
        <v>31906.666666666668</v>
      </c>
      <c r="K22" s="59">
        <f t="shared" si="2"/>
        <v>27101.622283440465</v>
      </c>
    </row>
    <row r="23" spans="1:11" ht="21.75" customHeight="1">
      <c r="A23" s="29">
        <v>17</v>
      </c>
      <c r="B23" s="19" t="s">
        <v>17</v>
      </c>
      <c r="C23" s="55">
        <v>7932</v>
      </c>
      <c r="D23" s="55">
        <v>9398</v>
      </c>
      <c r="E23" s="69">
        <v>81359</v>
      </c>
      <c r="F23" s="69">
        <v>0</v>
      </c>
      <c r="G23" s="69">
        <v>70116</v>
      </c>
      <c r="H23" s="69">
        <v>0</v>
      </c>
      <c r="I23" s="59">
        <f t="shared" si="0"/>
        <v>151475</v>
      </c>
      <c r="J23" s="59">
        <f t="shared" si="1"/>
        <v>19096.69692385275</v>
      </c>
      <c r="K23" s="59">
        <f t="shared" si="2"/>
        <v>16117.791019365823</v>
      </c>
    </row>
    <row r="24" spans="1:11" ht="21.75" customHeight="1">
      <c r="A24" s="29">
        <v>18</v>
      </c>
      <c r="B24" s="19" t="s">
        <v>18</v>
      </c>
      <c r="C24" s="55">
        <v>4303</v>
      </c>
      <c r="D24" s="55">
        <v>5094</v>
      </c>
      <c r="E24" s="69">
        <v>70659</v>
      </c>
      <c r="F24" s="69">
        <v>0</v>
      </c>
      <c r="G24" s="69">
        <v>37351</v>
      </c>
      <c r="H24" s="69">
        <v>15498</v>
      </c>
      <c r="I24" s="59">
        <f t="shared" si="0"/>
        <v>123508</v>
      </c>
      <c r="J24" s="59">
        <f t="shared" si="1"/>
        <v>28702.765512433187</v>
      </c>
      <c r="K24" s="59">
        <f t="shared" si="2"/>
        <v>24245.779348252847</v>
      </c>
    </row>
    <row r="25" spans="1:11" ht="21.75" customHeight="1">
      <c r="A25" s="29">
        <v>19</v>
      </c>
      <c r="B25" s="19" t="s">
        <v>19</v>
      </c>
      <c r="C25" s="55">
        <v>2009</v>
      </c>
      <c r="D25" s="55">
        <v>2448</v>
      </c>
      <c r="E25" s="69">
        <v>29542</v>
      </c>
      <c r="F25" s="69">
        <v>0</v>
      </c>
      <c r="G25" s="69">
        <v>27924</v>
      </c>
      <c r="H25" s="69">
        <v>0</v>
      </c>
      <c r="I25" s="59">
        <f t="shared" si="0"/>
        <v>57466</v>
      </c>
      <c r="J25" s="59">
        <f t="shared" si="1"/>
        <v>28604.28073668492</v>
      </c>
      <c r="K25" s="59">
        <f t="shared" si="2"/>
        <v>23474.67320261438</v>
      </c>
    </row>
    <row r="26" spans="1:11" ht="21.75" customHeight="1">
      <c r="A26" s="29">
        <v>20</v>
      </c>
      <c r="B26" s="19" t="s">
        <v>20</v>
      </c>
      <c r="C26" s="55">
        <v>2922</v>
      </c>
      <c r="D26" s="55">
        <v>3427</v>
      </c>
      <c r="E26" s="69">
        <v>61315</v>
      </c>
      <c r="F26" s="69">
        <v>0</v>
      </c>
      <c r="G26" s="69">
        <v>47989</v>
      </c>
      <c r="H26" s="69">
        <v>0</v>
      </c>
      <c r="I26" s="59">
        <f t="shared" si="0"/>
        <v>109304</v>
      </c>
      <c r="J26" s="59">
        <f t="shared" si="1"/>
        <v>37407.2553045859</v>
      </c>
      <c r="K26" s="59">
        <f t="shared" si="2"/>
        <v>31894.951852932594</v>
      </c>
    </row>
    <row r="27" spans="1:11" ht="21.75" customHeight="1">
      <c r="A27" s="29">
        <v>21</v>
      </c>
      <c r="B27" s="19" t="s">
        <v>34</v>
      </c>
      <c r="C27" s="55">
        <v>2979</v>
      </c>
      <c r="D27" s="55">
        <v>3551</v>
      </c>
      <c r="E27" s="69">
        <v>29702</v>
      </c>
      <c r="F27" s="69">
        <v>2994</v>
      </c>
      <c r="G27" s="69">
        <v>13813</v>
      </c>
      <c r="H27" s="69">
        <v>9591</v>
      </c>
      <c r="I27" s="59">
        <f t="shared" si="0"/>
        <v>56100</v>
      </c>
      <c r="J27" s="59">
        <f t="shared" si="1"/>
        <v>18831.822759315208</v>
      </c>
      <c r="K27" s="59">
        <f t="shared" si="2"/>
        <v>15798.36665727964</v>
      </c>
    </row>
    <row r="28" spans="1:11" ht="21.75" customHeight="1">
      <c r="A28" s="29">
        <v>22</v>
      </c>
      <c r="B28" s="17" t="s">
        <v>35</v>
      </c>
      <c r="C28" s="55">
        <v>3170</v>
      </c>
      <c r="D28" s="55">
        <v>3828</v>
      </c>
      <c r="E28" s="69">
        <v>42477</v>
      </c>
      <c r="F28" s="69">
        <v>0</v>
      </c>
      <c r="G28" s="69">
        <v>34366</v>
      </c>
      <c r="H28" s="69">
        <v>0</v>
      </c>
      <c r="I28" s="59">
        <f t="shared" si="0"/>
        <v>76843</v>
      </c>
      <c r="J28" s="59">
        <f t="shared" si="1"/>
        <v>24240.69400630915</v>
      </c>
      <c r="K28" s="59">
        <f t="shared" si="2"/>
        <v>20073.9289446186</v>
      </c>
    </row>
    <row r="29" spans="1:11" ht="21.75" customHeight="1">
      <c r="A29" s="29">
        <v>23</v>
      </c>
      <c r="B29" s="17" t="s">
        <v>36</v>
      </c>
      <c r="C29" s="55">
        <v>6833</v>
      </c>
      <c r="D29" s="55">
        <v>8291</v>
      </c>
      <c r="E29" s="69">
        <v>106278</v>
      </c>
      <c r="F29" s="69">
        <v>0</v>
      </c>
      <c r="G29" s="69">
        <v>79758</v>
      </c>
      <c r="H29" s="69">
        <v>0</v>
      </c>
      <c r="I29" s="59">
        <f t="shared" si="0"/>
        <v>186036</v>
      </c>
      <c r="J29" s="59">
        <f t="shared" si="1"/>
        <v>27226.10859066296</v>
      </c>
      <c r="K29" s="59">
        <f t="shared" si="2"/>
        <v>22438.306597515377</v>
      </c>
    </row>
    <row r="30" spans="1:11" ht="21.75" customHeight="1">
      <c r="A30" s="29">
        <v>24</v>
      </c>
      <c r="B30" s="17" t="s">
        <v>37</v>
      </c>
      <c r="C30" s="55">
        <v>4033</v>
      </c>
      <c r="D30" s="55">
        <v>5057</v>
      </c>
      <c r="E30" s="69">
        <v>58822</v>
      </c>
      <c r="F30" s="69">
        <v>8113</v>
      </c>
      <c r="G30" s="69">
        <v>36005</v>
      </c>
      <c r="H30" s="69">
        <v>9369</v>
      </c>
      <c r="I30" s="59">
        <f t="shared" si="0"/>
        <v>112309</v>
      </c>
      <c r="J30" s="59">
        <f t="shared" si="1"/>
        <v>27847.508058517233</v>
      </c>
      <c r="K30" s="59">
        <f t="shared" si="2"/>
        <v>22208.621712477754</v>
      </c>
    </row>
    <row r="31" spans="1:11" ht="21.75" customHeight="1">
      <c r="A31" s="29">
        <v>25</v>
      </c>
      <c r="B31" s="17" t="s">
        <v>38</v>
      </c>
      <c r="C31" s="55">
        <v>3019</v>
      </c>
      <c r="D31" s="55">
        <v>3630</v>
      </c>
      <c r="E31" s="69">
        <v>25960</v>
      </c>
      <c r="F31" s="69">
        <v>3108</v>
      </c>
      <c r="G31" s="69">
        <v>25106</v>
      </c>
      <c r="H31" s="69">
        <v>11371</v>
      </c>
      <c r="I31" s="59">
        <f t="shared" si="0"/>
        <v>65545</v>
      </c>
      <c r="J31" s="59">
        <f t="shared" si="1"/>
        <v>21710.8314011262</v>
      </c>
      <c r="K31" s="59">
        <f t="shared" si="2"/>
        <v>18056.473829201102</v>
      </c>
    </row>
    <row r="32" spans="1:11" ht="21.75" customHeight="1">
      <c r="A32" s="29">
        <v>26</v>
      </c>
      <c r="B32" s="17" t="s">
        <v>39</v>
      </c>
      <c r="C32" s="55">
        <v>2563</v>
      </c>
      <c r="D32" s="55">
        <v>3045</v>
      </c>
      <c r="E32" s="69">
        <v>36043</v>
      </c>
      <c r="F32" s="69">
        <v>0</v>
      </c>
      <c r="G32" s="69">
        <v>23060</v>
      </c>
      <c r="H32" s="69">
        <v>9550</v>
      </c>
      <c r="I32" s="59">
        <f t="shared" si="0"/>
        <v>68653</v>
      </c>
      <c r="J32" s="59">
        <f t="shared" si="1"/>
        <v>26786.188060866174</v>
      </c>
      <c r="K32" s="59">
        <f t="shared" si="2"/>
        <v>22546.14121510673</v>
      </c>
    </row>
    <row r="33" spans="1:11" ht="21.75" customHeight="1">
      <c r="A33" s="29">
        <v>27</v>
      </c>
      <c r="B33" s="26" t="s">
        <v>40</v>
      </c>
      <c r="C33" s="55">
        <v>3036</v>
      </c>
      <c r="D33" s="55">
        <v>3758</v>
      </c>
      <c r="E33" s="69">
        <v>58409</v>
      </c>
      <c r="F33" s="69">
        <v>5512</v>
      </c>
      <c r="G33" s="69">
        <v>25255</v>
      </c>
      <c r="H33" s="69">
        <v>9195</v>
      </c>
      <c r="I33" s="59">
        <f t="shared" si="0"/>
        <v>98371</v>
      </c>
      <c r="J33" s="59">
        <f t="shared" si="1"/>
        <v>32401.515151515152</v>
      </c>
      <c r="K33" s="59">
        <f t="shared" si="2"/>
        <v>26176.42362959021</v>
      </c>
    </row>
    <row r="34" spans="1:11" ht="21.75" customHeight="1">
      <c r="A34" s="29">
        <v>28</v>
      </c>
      <c r="B34" s="19" t="s">
        <v>41</v>
      </c>
      <c r="C34" s="55">
        <v>6310</v>
      </c>
      <c r="D34" s="55">
        <v>7624</v>
      </c>
      <c r="E34" s="69">
        <v>105230</v>
      </c>
      <c r="F34" s="69">
        <v>0</v>
      </c>
      <c r="G34" s="69">
        <v>79880</v>
      </c>
      <c r="H34" s="69">
        <v>0</v>
      </c>
      <c r="I34" s="59">
        <f t="shared" si="0"/>
        <v>185110</v>
      </c>
      <c r="J34" s="59">
        <f t="shared" si="1"/>
        <v>29335.97464342314</v>
      </c>
      <c r="K34" s="59">
        <f t="shared" si="2"/>
        <v>24279.9055613851</v>
      </c>
    </row>
    <row r="35" spans="1:11" ht="21.75" customHeight="1">
      <c r="A35" s="29">
        <v>29</v>
      </c>
      <c r="B35" s="19" t="s">
        <v>42</v>
      </c>
      <c r="C35" s="55">
        <v>2924</v>
      </c>
      <c r="D35" s="55">
        <v>3760</v>
      </c>
      <c r="E35" s="69">
        <v>59279</v>
      </c>
      <c r="F35" s="69">
        <v>0</v>
      </c>
      <c r="G35" s="69">
        <v>46980</v>
      </c>
      <c r="H35" s="69">
        <v>0</v>
      </c>
      <c r="I35" s="59">
        <f t="shared" si="0"/>
        <v>106259</v>
      </c>
      <c r="J35" s="59">
        <f t="shared" si="1"/>
        <v>36340.28727770178</v>
      </c>
      <c r="K35" s="59">
        <f t="shared" si="2"/>
        <v>28260.372340425532</v>
      </c>
    </row>
    <row r="36" spans="1:11" ht="21.75" customHeight="1">
      <c r="A36" s="29">
        <v>30</v>
      </c>
      <c r="B36" s="19" t="s">
        <v>43</v>
      </c>
      <c r="C36" s="55">
        <v>4530</v>
      </c>
      <c r="D36" s="55">
        <v>5949</v>
      </c>
      <c r="E36" s="69">
        <v>139612</v>
      </c>
      <c r="F36" s="69">
        <v>0</v>
      </c>
      <c r="G36" s="69">
        <v>61503</v>
      </c>
      <c r="H36" s="69">
        <v>0</v>
      </c>
      <c r="I36" s="59">
        <f t="shared" si="0"/>
        <v>201115</v>
      </c>
      <c r="J36" s="59">
        <f t="shared" si="1"/>
        <v>44396.247240618104</v>
      </c>
      <c r="K36" s="59">
        <f t="shared" si="2"/>
        <v>33806.522104555384</v>
      </c>
    </row>
    <row r="37" spans="1:11" ht="21.75" customHeight="1">
      <c r="A37" s="29">
        <v>31</v>
      </c>
      <c r="B37" s="19" t="s">
        <v>44</v>
      </c>
      <c r="C37" s="55">
        <v>2638</v>
      </c>
      <c r="D37" s="55">
        <v>3102</v>
      </c>
      <c r="E37" s="69">
        <v>31687</v>
      </c>
      <c r="F37" s="69">
        <v>0</v>
      </c>
      <c r="G37" s="69">
        <v>32187</v>
      </c>
      <c r="H37" s="69">
        <v>11807</v>
      </c>
      <c r="I37" s="59">
        <f t="shared" si="0"/>
        <v>75681</v>
      </c>
      <c r="J37" s="59">
        <f t="shared" si="1"/>
        <v>28688.779378316907</v>
      </c>
      <c r="K37" s="59">
        <f t="shared" si="2"/>
        <v>24397.485493230175</v>
      </c>
    </row>
    <row r="38" spans="1:11" ht="21.75" customHeight="1">
      <c r="A38" s="30">
        <v>32</v>
      </c>
      <c r="B38" s="23" t="s">
        <v>45</v>
      </c>
      <c r="C38" s="57">
        <v>3253</v>
      </c>
      <c r="D38" s="57">
        <v>3975</v>
      </c>
      <c r="E38" s="70">
        <v>64205</v>
      </c>
      <c r="F38" s="70">
        <v>0</v>
      </c>
      <c r="G38" s="70">
        <v>45983</v>
      </c>
      <c r="H38" s="70">
        <v>0</v>
      </c>
      <c r="I38" s="59">
        <f t="shared" si="0"/>
        <v>110188</v>
      </c>
      <c r="J38" s="59">
        <f t="shared" si="1"/>
        <v>33872.73286197356</v>
      </c>
      <c r="K38" s="59">
        <f t="shared" si="2"/>
        <v>27720.251572327044</v>
      </c>
    </row>
    <row r="39" spans="1:11" s="20" customFormat="1" ht="21.75" customHeight="1">
      <c r="A39" s="37"/>
      <c r="B39" s="38" t="s">
        <v>47</v>
      </c>
      <c r="C39" s="59">
        <f aca="true" t="shared" si="3" ref="C39:H39">SUM(C7:C38)</f>
        <v>159373</v>
      </c>
      <c r="D39" s="59">
        <f t="shared" si="3"/>
        <v>190546</v>
      </c>
      <c r="E39" s="59">
        <f t="shared" si="3"/>
        <v>2530209</v>
      </c>
      <c r="F39" s="59">
        <f t="shared" si="3"/>
        <v>50754</v>
      </c>
      <c r="G39" s="59">
        <f t="shared" si="3"/>
        <v>1595886</v>
      </c>
      <c r="H39" s="59">
        <f t="shared" si="3"/>
        <v>292333</v>
      </c>
      <c r="I39" s="59">
        <f>SUM(E39:H39)</f>
        <v>4469182</v>
      </c>
      <c r="J39" s="59">
        <f>SUM(I39*1000/C39)</f>
        <v>28042.278177608503</v>
      </c>
      <c r="K39" s="59">
        <f>SUM(I39*1000/D39)</f>
        <v>23454.609385660155</v>
      </c>
    </row>
    <row r="40" spans="1:11" ht="21.75" customHeight="1">
      <c r="A40" s="31">
        <v>33</v>
      </c>
      <c r="B40" s="24" t="s">
        <v>21</v>
      </c>
      <c r="C40" s="58">
        <v>2277</v>
      </c>
      <c r="D40" s="58">
        <v>2836</v>
      </c>
      <c r="E40" s="71">
        <v>42720</v>
      </c>
      <c r="F40" s="72">
        <v>0</v>
      </c>
      <c r="G40" s="71">
        <v>36882</v>
      </c>
      <c r="H40" s="72">
        <v>0</v>
      </c>
      <c r="I40" s="59">
        <f aca="true" t="shared" si="4" ref="I40:I51">SUM(E40:H40)</f>
        <v>79602</v>
      </c>
      <c r="J40" s="59">
        <f aca="true" t="shared" si="5" ref="J40:J51">SUM(I40*1000/C40)</f>
        <v>34959.156785243744</v>
      </c>
      <c r="K40" s="59">
        <f aca="true" t="shared" si="6" ref="K40:K51">SUM(I40*1000/D40)</f>
        <v>28068.406205923835</v>
      </c>
    </row>
    <row r="41" spans="1:11" ht="21.75" customHeight="1">
      <c r="A41" s="29">
        <v>34</v>
      </c>
      <c r="B41" s="19" t="s">
        <v>22</v>
      </c>
      <c r="C41" s="55">
        <v>1335</v>
      </c>
      <c r="D41" s="55">
        <v>1640</v>
      </c>
      <c r="E41" s="69">
        <v>25294</v>
      </c>
      <c r="F41" s="72">
        <v>0</v>
      </c>
      <c r="G41" s="69">
        <v>11974</v>
      </c>
      <c r="H41" s="72">
        <v>0</v>
      </c>
      <c r="I41" s="59">
        <f t="shared" si="4"/>
        <v>37268</v>
      </c>
      <c r="J41" s="59">
        <f t="shared" si="5"/>
        <v>27916.10486891386</v>
      </c>
      <c r="K41" s="59">
        <f t="shared" si="6"/>
        <v>22724.39024390244</v>
      </c>
    </row>
    <row r="42" spans="1:11" ht="21.75" customHeight="1">
      <c r="A42" s="29">
        <v>35</v>
      </c>
      <c r="B42" s="19" t="s">
        <v>46</v>
      </c>
      <c r="C42" s="55">
        <v>1390</v>
      </c>
      <c r="D42" s="55">
        <v>1664</v>
      </c>
      <c r="E42" s="69">
        <v>21447</v>
      </c>
      <c r="F42" s="72">
        <v>0</v>
      </c>
      <c r="G42" s="69">
        <v>15140</v>
      </c>
      <c r="H42" s="72">
        <v>0</v>
      </c>
      <c r="I42" s="59">
        <f t="shared" si="4"/>
        <v>36587</v>
      </c>
      <c r="J42" s="59">
        <f t="shared" si="5"/>
        <v>26321.58273381295</v>
      </c>
      <c r="K42" s="59">
        <f t="shared" si="6"/>
        <v>21987.37980769231</v>
      </c>
    </row>
    <row r="43" spans="1:11" ht="21.75" customHeight="1">
      <c r="A43" s="29">
        <v>36</v>
      </c>
      <c r="B43" s="19" t="s">
        <v>23</v>
      </c>
      <c r="C43" s="55">
        <v>1663</v>
      </c>
      <c r="D43" s="55">
        <v>1988</v>
      </c>
      <c r="E43" s="69">
        <v>30515</v>
      </c>
      <c r="F43" s="69">
        <v>0</v>
      </c>
      <c r="G43" s="69">
        <v>20052</v>
      </c>
      <c r="H43" s="69">
        <v>0</v>
      </c>
      <c r="I43" s="59">
        <f t="shared" si="4"/>
        <v>50567</v>
      </c>
      <c r="J43" s="59">
        <f t="shared" si="5"/>
        <v>30407.095610342752</v>
      </c>
      <c r="K43" s="59">
        <f t="shared" si="6"/>
        <v>25436.116700201208</v>
      </c>
    </row>
    <row r="44" spans="1:11" ht="21.75" customHeight="1">
      <c r="A44" s="29">
        <v>37</v>
      </c>
      <c r="B44" s="19" t="s">
        <v>24</v>
      </c>
      <c r="C44" s="55">
        <v>1336</v>
      </c>
      <c r="D44" s="55">
        <v>1628</v>
      </c>
      <c r="E44" s="69">
        <v>23188</v>
      </c>
      <c r="F44" s="69">
        <v>1559</v>
      </c>
      <c r="G44" s="69">
        <v>13183</v>
      </c>
      <c r="H44" s="69">
        <v>6784</v>
      </c>
      <c r="I44" s="59">
        <f t="shared" si="4"/>
        <v>44714</v>
      </c>
      <c r="J44" s="59">
        <f t="shared" si="5"/>
        <v>33468.5628742515</v>
      </c>
      <c r="K44" s="59">
        <f t="shared" si="6"/>
        <v>27465.601965601967</v>
      </c>
    </row>
    <row r="45" spans="1:11" ht="21.75" customHeight="1">
      <c r="A45" s="29">
        <v>38</v>
      </c>
      <c r="B45" s="19" t="s">
        <v>25</v>
      </c>
      <c r="C45" s="55">
        <v>1018</v>
      </c>
      <c r="D45" s="55">
        <v>1194</v>
      </c>
      <c r="E45" s="69">
        <v>15466</v>
      </c>
      <c r="F45" s="72">
        <v>0</v>
      </c>
      <c r="G45" s="69">
        <v>15200</v>
      </c>
      <c r="H45" s="72">
        <v>0</v>
      </c>
      <c r="I45" s="59">
        <f t="shared" si="4"/>
        <v>30666</v>
      </c>
      <c r="J45" s="59">
        <f t="shared" si="5"/>
        <v>30123.7721021611</v>
      </c>
      <c r="K45" s="59">
        <f t="shared" si="6"/>
        <v>25683.417085427136</v>
      </c>
    </row>
    <row r="46" spans="1:11" ht="21.75" customHeight="1">
      <c r="A46" s="29">
        <v>39</v>
      </c>
      <c r="B46" s="19" t="s">
        <v>26</v>
      </c>
      <c r="C46" s="55">
        <v>2868</v>
      </c>
      <c r="D46" s="55">
        <v>3347</v>
      </c>
      <c r="E46" s="69">
        <v>35800</v>
      </c>
      <c r="F46" s="72">
        <v>0</v>
      </c>
      <c r="G46" s="69">
        <v>25218</v>
      </c>
      <c r="H46" s="72">
        <v>0</v>
      </c>
      <c r="I46" s="59">
        <f t="shared" si="4"/>
        <v>61018</v>
      </c>
      <c r="J46" s="59">
        <f t="shared" si="5"/>
        <v>21275.453277545326</v>
      </c>
      <c r="K46" s="59">
        <f t="shared" si="6"/>
        <v>18230.654317299075</v>
      </c>
    </row>
    <row r="47" spans="1:11" ht="21.75" customHeight="1">
      <c r="A47" s="29">
        <v>40</v>
      </c>
      <c r="B47" s="19" t="s">
        <v>27</v>
      </c>
      <c r="C47" s="55">
        <v>703</v>
      </c>
      <c r="D47" s="55">
        <v>853</v>
      </c>
      <c r="E47" s="69">
        <v>9701</v>
      </c>
      <c r="F47" s="69">
        <v>1308</v>
      </c>
      <c r="G47" s="69">
        <v>8637</v>
      </c>
      <c r="H47" s="69">
        <v>3788</v>
      </c>
      <c r="I47" s="59">
        <f t="shared" si="4"/>
        <v>23434</v>
      </c>
      <c r="J47" s="59">
        <f t="shared" si="5"/>
        <v>33334.28165007113</v>
      </c>
      <c r="K47" s="59">
        <f t="shared" si="6"/>
        <v>27472.450175849943</v>
      </c>
    </row>
    <row r="48" spans="1:11" ht="21.75" customHeight="1">
      <c r="A48" s="29">
        <v>41</v>
      </c>
      <c r="B48" s="19" t="s">
        <v>28</v>
      </c>
      <c r="C48" s="55">
        <v>1676</v>
      </c>
      <c r="D48" s="55">
        <v>2193</v>
      </c>
      <c r="E48" s="69">
        <v>49299</v>
      </c>
      <c r="F48" s="69">
        <v>2564</v>
      </c>
      <c r="G48" s="69">
        <v>12498</v>
      </c>
      <c r="H48" s="69">
        <v>7972</v>
      </c>
      <c r="I48" s="59">
        <f t="shared" si="4"/>
        <v>72333</v>
      </c>
      <c r="J48" s="59">
        <f t="shared" si="5"/>
        <v>43158.11455847255</v>
      </c>
      <c r="K48" s="59">
        <f t="shared" si="6"/>
        <v>32983.58413132695</v>
      </c>
    </row>
    <row r="49" spans="1:11" ht="21.75" customHeight="1">
      <c r="A49" s="29">
        <v>42</v>
      </c>
      <c r="B49" s="19" t="s">
        <v>29</v>
      </c>
      <c r="C49" s="55">
        <v>588</v>
      </c>
      <c r="D49" s="55">
        <v>707</v>
      </c>
      <c r="E49" s="69">
        <v>6815</v>
      </c>
      <c r="F49" s="69">
        <v>1592</v>
      </c>
      <c r="G49" s="69">
        <v>3797</v>
      </c>
      <c r="H49" s="69">
        <v>2674</v>
      </c>
      <c r="I49" s="59">
        <f t="shared" si="4"/>
        <v>14878</v>
      </c>
      <c r="J49" s="59">
        <f t="shared" si="5"/>
        <v>25302.721088435374</v>
      </c>
      <c r="K49" s="59">
        <f t="shared" si="6"/>
        <v>21043.847241867043</v>
      </c>
    </row>
    <row r="50" spans="1:11" ht="21.75" customHeight="1">
      <c r="A50" s="29">
        <v>43</v>
      </c>
      <c r="B50" s="19" t="s">
        <v>30</v>
      </c>
      <c r="C50" s="55">
        <v>1849</v>
      </c>
      <c r="D50" s="55">
        <v>2353</v>
      </c>
      <c r="E50" s="69">
        <v>52506</v>
      </c>
      <c r="F50" s="69">
        <v>3853</v>
      </c>
      <c r="G50" s="69">
        <v>15076</v>
      </c>
      <c r="H50" s="69">
        <v>7244</v>
      </c>
      <c r="I50" s="59">
        <f t="shared" si="4"/>
        <v>78679</v>
      </c>
      <c r="J50" s="59">
        <f t="shared" si="5"/>
        <v>42552.190373174686</v>
      </c>
      <c r="K50" s="59">
        <f t="shared" si="6"/>
        <v>33437.739056523584</v>
      </c>
    </row>
    <row r="51" spans="1:11" ht="21.75" customHeight="1">
      <c r="A51" s="30">
        <v>44</v>
      </c>
      <c r="B51" s="23" t="s">
        <v>31</v>
      </c>
      <c r="C51" s="57">
        <v>1103</v>
      </c>
      <c r="D51" s="57">
        <v>1304</v>
      </c>
      <c r="E51" s="70">
        <v>11195</v>
      </c>
      <c r="F51" s="70">
        <v>0</v>
      </c>
      <c r="G51" s="70">
        <v>8750</v>
      </c>
      <c r="H51" s="70">
        <v>5612</v>
      </c>
      <c r="I51" s="59">
        <f t="shared" si="4"/>
        <v>25557</v>
      </c>
      <c r="J51" s="59">
        <f t="shared" si="5"/>
        <v>23170.444242973706</v>
      </c>
      <c r="K51" s="59">
        <f t="shared" si="6"/>
        <v>19598.9263803681</v>
      </c>
    </row>
    <row r="52" spans="1:11" s="20" customFormat="1" ht="21.75" customHeight="1">
      <c r="A52" s="37"/>
      <c r="B52" s="39" t="s">
        <v>1</v>
      </c>
      <c r="C52" s="59">
        <f aca="true" t="shared" si="7" ref="C52:H52">SUM(C40:C51)</f>
        <v>17806</v>
      </c>
      <c r="D52" s="59">
        <f t="shared" si="7"/>
        <v>21707</v>
      </c>
      <c r="E52" s="59">
        <f t="shared" si="7"/>
        <v>323946</v>
      </c>
      <c r="F52" s="59">
        <f t="shared" si="7"/>
        <v>10876</v>
      </c>
      <c r="G52" s="59">
        <f t="shared" si="7"/>
        <v>186407</v>
      </c>
      <c r="H52" s="59">
        <f t="shared" si="7"/>
        <v>34074</v>
      </c>
      <c r="I52" s="59">
        <f>SUM(E52:H52)</f>
        <v>555303</v>
      </c>
      <c r="J52" s="59">
        <f>SUM(I52*1000/C52)</f>
        <v>31186.285521734248</v>
      </c>
      <c r="K52" s="59">
        <f>SUM(I52*1000/D52)</f>
        <v>25581.74782328281</v>
      </c>
    </row>
    <row r="53" spans="1:11" s="20" customFormat="1" ht="21.75" customHeight="1">
      <c r="A53" s="40"/>
      <c r="B53" s="41" t="s">
        <v>61</v>
      </c>
      <c r="C53" s="60">
        <f aca="true" t="shared" si="8" ref="C53:H53">SUM(C52+C39)</f>
        <v>177179</v>
      </c>
      <c r="D53" s="60">
        <f t="shared" si="8"/>
        <v>212253</v>
      </c>
      <c r="E53" s="60">
        <f t="shared" si="8"/>
        <v>2854155</v>
      </c>
      <c r="F53" s="60">
        <f t="shared" si="8"/>
        <v>61630</v>
      </c>
      <c r="G53" s="60">
        <f t="shared" si="8"/>
        <v>1782293</v>
      </c>
      <c r="H53" s="60">
        <f t="shared" si="8"/>
        <v>326407</v>
      </c>
      <c r="I53" s="60">
        <f>SUM(E53:H53)</f>
        <v>5024485</v>
      </c>
      <c r="J53" s="60">
        <f>SUM(I53*1000/C53)</f>
        <v>28358.242229609605</v>
      </c>
      <c r="K53" s="60">
        <f>SUM(I53*1000/D53)</f>
        <v>23672.150688093927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11.625" style="35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3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7" t="s">
        <v>64</v>
      </c>
      <c r="B2" s="34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73" t="s">
        <v>48</v>
      </c>
      <c r="B3" s="82" t="s">
        <v>49</v>
      </c>
      <c r="C3" s="76" t="s">
        <v>50</v>
      </c>
      <c r="D3" s="77"/>
      <c r="E3" s="76" t="s">
        <v>51</v>
      </c>
      <c r="F3" s="88"/>
      <c r="G3" s="88"/>
      <c r="H3" s="88"/>
      <c r="I3" s="14"/>
      <c r="J3" s="85" t="s">
        <v>52</v>
      </c>
      <c r="K3" s="85" t="s">
        <v>53</v>
      </c>
    </row>
    <row r="4" spans="1:11" s="1" customFormat="1" ht="17.25" customHeight="1">
      <c r="A4" s="74"/>
      <c r="B4" s="83"/>
      <c r="C4" s="78" t="s">
        <v>66</v>
      </c>
      <c r="D4" s="81" t="s">
        <v>65</v>
      </c>
      <c r="E4" s="85" t="s">
        <v>56</v>
      </c>
      <c r="F4" s="85" t="s">
        <v>57</v>
      </c>
      <c r="G4" s="85" t="s">
        <v>58</v>
      </c>
      <c r="H4" s="85" t="s">
        <v>0</v>
      </c>
      <c r="I4" s="15" t="s">
        <v>59</v>
      </c>
      <c r="J4" s="86"/>
      <c r="K4" s="86"/>
    </row>
    <row r="5" spans="1:11" s="1" customFormat="1" ht="17.25" customHeight="1">
      <c r="A5" s="74"/>
      <c r="B5" s="83"/>
      <c r="C5" s="79"/>
      <c r="D5" s="81"/>
      <c r="E5" s="86"/>
      <c r="F5" s="86"/>
      <c r="G5" s="86"/>
      <c r="H5" s="86"/>
      <c r="I5" s="15" t="s">
        <v>60</v>
      </c>
      <c r="J5" s="86"/>
      <c r="K5" s="86"/>
    </row>
    <row r="6" spans="1:11" s="1" customFormat="1" ht="17.25" customHeight="1">
      <c r="A6" s="75"/>
      <c r="B6" s="84"/>
      <c r="C6" s="80"/>
      <c r="D6" s="81"/>
      <c r="E6" s="87"/>
      <c r="F6" s="87"/>
      <c r="G6" s="87"/>
      <c r="H6" s="87"/>
      <c r="I6" s="16"/>
      <c r="J6" s="87"/>
      <c r="K6" s="87"/>
    </row>
    <row r="7" spans="1:11" ht="21.75" customHeight="1">
      <c r="A7" s="42">
        <v>1</v>
      </c>
      <c r="B7" s="43" t="s">
        <v>3</v>
      </c>
      <c r="C7" s="61">
        <f>SUM('一般＆退職・基礎:一般＆退職・介護'!C7)</f>
        <v>88736</v>
      </c>
      <c r="D7" s="61">
        <f>SUM('一般＆退職・基礎:一般＆退職・介護'!D7)</f>
        <v>132492</v>
      </c>
      <c r="E7" s="61">
        <f>SUM('一般＆退職・基礎:一般＆退職・介護'!E7)</f>
        <v>3386811</v>
      </c>
      <c r="F7" s="61">
        <f>SUM('一般＆退職・基礎:一般＆退職・介護'!F7)</f>
        <v>0</v>
      </c>
      <c r="G7" s="61">
        <f>SUM('一般＆退職・基礎:一般＆退職・介護'!G7)</f>
        <v>1368422</v>
      </c>
      <c r="H7" s="61">
        <f>SUM('一般＆退職・基礎:一般＆退職・介護'!H7)</f>
        <v>921265</v>
      </c>
      <c r="I7" s="61">
        <f>SUM('一般＆退職・基礎:一般＆退職・介護'!I7)</f>
        <v>5676498</v>
      </c>
      <c r="J7" s="61">
        <f>SUM(I7*1000/C7)</f>
        <v>63970.631987017674</v>
      </c>
      <c r="K7" s="61">
        <f>SUM(I7*1000/D7)</f>
        <v>42844.08115206956</v>
      </c>
    </row>
    <row r="8" spans="1:11" ht="21.75" customHeight="1">
      <c r="A8" s="44">
        <v>2</v>
      </c>
      <c r="B8" s="45" t="s">
        <v>4</v>
      </c>
      <c r="C8" s="62">
        <f>SUM('一般＆退職・基礎:一般＆退職・介護'!C8)</f>
        <v>52431</v>
      </c>
      <c r="D8" s="62">
        <f>SUM('一般＆退職・基礎:一般＆退職・介護'!D8)</f>
        <v>74662</v>
      </c>
      <c r="E8" s="62">
        <f>SUM('一般＆退職・基礎:一般＆退職・介護'!E8)</f>
        <v>1915537</v>
      </c>
      <c r="F8" s="62">
        <f>SUM('一般＆退職・基礎:一般＆退職・介護'!F8)</f>
        <v>0</v>
      </c>
      <c r="G8" s="62">
        <f>SUM('一般＆退職・基礎:一般＆退職・介護'!G8)</f>
        <v>713055</v>
      </c>
      <c r="H8" s="62">
        <f>SUM('一般＆退職・基礎:一般＆退職・介護'!H8)</f>
        <v>629633</v>
      </c>
      <c r="I8" s="62">
        <f>SUM('一般＆退職・基礎:一般＆退職・介護'!I8)</f>
        <v>3258225</v>
      </c>
      <c r="J8" s="62">
        <f aca="true" t="shared" si="0" ref="J8:J51">SUM(I8*1000/C8)</f>
        <v>62143.1023631058</v>
      </c>
      <c r="K8" s="62">
        <f aca="true" t="shared" si="1" ref="K8:K51">SUM(I8*1000/D8)</f>
        <v>43639.66944362594</v>
      </c>
    </row>
    <row r="9" spans="1:11" ht="21.75" customHeight="1">
      <c r="A9" s="44">
        <v>3</v>
      </c>
      <c r="B9" s="45" t="s">
        <v>5</v>
      </c>
      <c r="C9" s="62">
        <f>SUM('一般＆退職・基礎:一般＆退職・介護'!C9)</f>
        <v>50409</v>
      </c>
      <c r="D9" s="62">
        <f>SUM('一般＆退職・基礎:一般＆退職・介護'!D9)</f>
        <v>75459</v>
      </c>
      <c r="E9" s="62">
        <f>SUM('一般＆退職・基礎:一般＆退職・介護'!E9)</f>
        <v>2003405</v>
      </c>
      <c r="F9" s="62">
        <f>SUM('一般＆退職・基礎:一般＆退職・介護'!F9)</f>
        <v>0</v>
      </c>
      <c r="G9" s="62">
        <f>SUM('一般＆退職・基礎:一般＆退職・介護'!G9)</f>
        <v>788038</v>
      </c>
      <c r="H9" s="62">
        <f>SUM('一般＆退職・基礎:一般＆退職・介護'!H9)</f>
        <v>568573</v>
      </c>
      <c r="I9" s="62">
        <f>SUM('一般＆退職・基礎:一般＆退職・介護'!I9)</f>
        <v>3360016</v>
      </c>
      <c r="J9" s="62">
        <f t="shared" si="0"/>
        <v>66655.08143387093</v>
      </c>
      <c r="K9" s="62">
        <f t="shared" si="1"/>
        <v>44527.70378616202</v>
      </c>
    </row>
    <row r="10" spans="1:11" ht="21.75" customHeight="1">
      <c r="A10" s="44">
        <v>4</v>
      </c>
      <c r="B10" s="45" t="s">
        <v>6</v>
      </c>
      <c r="C10" s="62">
        <f>SUM('一般＆退職・基礎:一般＆退職・介護'!C10)</f>
        <v>51716</v>
      </c>
      <c r="D10" s="62">
        <f>SUM('一般＆退職・基礎:一般＆退職・介護'!D10)</f>
        <v>80744</v>
      </c>
      <c r="E10" s="62">
        <f>SUM('一般＆退職・基礎:一般＆退職・介護'!E10)</f>
        <v>2082491</v>
      </c>
      <c r="F10" s="62">
        <f>SUM('一般＆退職・基礎:一般＆退職・介護'!F10)</f>
        <v>0</v>
      </c>
      <c r="G10" s="62">
        <f>SUM('一般＆退職・基礎:一般＆退職・介護'!G10)</f>
        <v>667187</v>
      </c>
      <c r="H10" s="62">
        <f>SUM('一般＆退職・基礎:一般＆退職・介護'!H10)</f>
        <v>371764</v>
      </c>
      <c r="I10" s="62">
        <f>SUM('一般＆退職・基礎:一般＆退職・介護'!I10)</f>
        <v>3121442</v>
      </c>
      <c r="J10" s="62">
        <f t="shared" si="0"/>
        <v>60357.37489364993</v>
      </c>
      <c r="K10" s="62">
        <f t="shared" si="1"/>
        <v>38658.500941246406</v>
      </c>
    </row>
    <row r="11" spans="1:11" ht="21.75" customHeight="1">
      <c r="A11" s="44">
        <v>5</v>
      </c>
      <c r="B11" s="45" t="s">
        <v>7</v>
      </c>
      <c r="C11" s="62">
        <f>SUM('一般＆退職・基礎:一般＆退職・介護'!C11)</f>
        <v>27128</v>
      </c>
      <c r="D11" s="62">
        <f>SUM('一般＆退職・基礎:一般＆退職・介護'!D11)</f>
        <v>42107</v>
      </c>
      <c r="E11" s="62">
        <f>SUM('一般＆退職・基礎:一般＆退職・介護'!E11)</f>
        <v>936749</v>
      </c>
      <c r="F11" s="62">
        <f>SUM('一般＆退職・基礎:一般＆退職・介護'!F11)</f>
        <v>165674</v>
      </c>
      <c r="G11" s="62">
        <f>SUM('一般＆退職・基礎:一般＆退職・介護'!G11)</f>
        <v>402132</v>
      </c>
      <c r="H11" s="62">
        <f>SUM('一般＆退職・基礎:一般＆退職・介護'!H11)</f>
        <v>213770</v>
      </c>
      <c r="I11" s="62">
        <f>SUM('一般＆退職・基礎:一般＆退職・介護'!I11)</f>
        <v>1718325</v>
      </c>
      <c r="J11" s="62">
        <f t="shared" si="0"/>
        <v>63341.38159834857</v>
      </c>
      <c r="K11" s="62">
        <f t="shared" si="1"/>
        <v>40808.535397914835</v>
      </c>
    </row>
    <row r="12" spans="1:11" ht="21.75" customHeight="1">
      <c r="A12" s="44">
        <v>6</v>
      </c>
      <c r="B12" s="45" t="s">
        <v>8</v>
      </c>
      <c r="C12" s="62">
        <f>SUM('一般＆退職・基礎:一般＆退職・介護'!C12)</f>
        <v>18730</v>
      </c>
      <c r="D12" s="62">
        <f>SUM('一般＆退職・基礎:一般＆退職・介護'!D12)</f>
        <v>29762</v>
      </c>
      <c r="E12" s="62">
        <f>SUM('一般＆退職・基礎:一般＆退職・介護'!E12)</f>
        <v>740775</v>
      </c>
      <c r="F12" s="62">
        <f>SUM('一般＆退職・基礎:一般＆退職・介護'!F12)</f>
        <v>98233</v>
      </c>
      <c r="G12" s="62">
        <f>SUM('一般＆退職・基礎:一般＆退職・介護'!G12)</f>
        <v>241522</v>
      </c>
      <c r="H12" s="62">
        <f>SUM('一般＆退職・基礎:一般＆退職・介護'!H12)</f>
        <v>149472</v>
      </c>
      <c r="I12" s="62">
        <f>SUM('一般＆退職・基礎:一般＆退職・介護'!I12)</f>
        <v>1230002</v>
      </c>
      <c r="J12" s="62">
        <f t="shared" si="0"/>
        <v>65670.1548318206</v>
      </c>
      <c r="K12" s="62">
        <f t="shared" si="1"/>
        <v>41327.934950608156</v>
      </c>
    </row>
    <row r="13" spans="1:11" ht="21.75" customHeight="1">
      <c r="A13" s="44">
        <v>7</v>
      </c>
      <c r="B13" s="45" t="s">
        <v>32</v>
      </c>
      <c r="C13" s="62">
        <f>SUM('一般＆退職・基礎:一般＆退職・介護'!C13)</f>
        <v>27367</v>
      </c>
      <c r="D13" s="62">
        <f>SUM('一般＆退職・基礎:一般＆退職・介護'!D13)</f>
        <v>41620</v>
      </c>
      <c r="E13" s="62">
        <f>SUM('一般＆退職・基礎:一般＆退職・介護'!E13)</f>
        <v>935855</v>
      </c>
      <c r="F13" s="62">
        <f>SUM('一般＆退職・基礎:一般＆退職・介護'!F13)</f>
        <v>97219</v>
      </c>
      <c r="G13" s="62">
        <f>SUM('一般＆退職・基礎:一般＆退職・介護'!G13)</f>
        <v>397886</v>
      </c>
      <c r="H13" s="62">
        <f>SUM('一般＆退職・基礎:一般＆退職・介護'!H13)</f>
        <v>207623</v>
      </c>
      <c r="I13" s="62">
        <f>SUM('一般＆退職・基礎:一般＆退職・介護'!I13)</f>
        <v>1638583</v>
      </c>
      <c r="J13" s="62">
        <f t="shared" si="0"/>
        <v>59874.410786713925</v>
      </c>
      <c r="K13" s="62">
        <f t="shared" si="1"/>
        <v>39370.0864968765</v>
      </c>
    </row>
    <row r="14" spans="1:11" ht="21.75" customHeight="1">
      <c r="A14" s="44">
        <v>8</v>
      </c>
      <c r="B14" s="45" t="s">
        <v>9</v>
      </c>
      <c r="C14" s="62">
        <f>SUM('一般＆退職・基礎:一般＆退職・介護'!C14)</f>
        <v>15675</v>
      </c>
      <c r="D14" s="62">
        <f>SUM('一般＆退職・基礎:一般＆退職・介護'!D14)</f>
        <v>25266</v>
      </c>
      <c r="E14" s="62">
        <f>SUM('一般＆退職・基礎:一般＆退職・介護'!E14)</f>
        <v>630979</v>
      </c>
      <c r="F14" s="62">
        <f>SUM('一般＆退職・基礎:一般＆退職・介護'!F14)</f>
        <v>136337</v>
      </c>
      <c r="G14" s="62">
        <f>SUM('一般＆退職・基礎:一般＆退職・介護'!G14)</f>
        <v>204801</v>
      </c>
      <c r="H14" s="62">
        <f>SUM('一般＆退職・基礎:一般＆退職・介護'!H14)</f>
        <v>117104</v>
      </c>
      <c r="I14" s="62">
        <f>SUM('一般＆退職・基礎:一般＆退職・介護'!I14)</f>
        <v>1089221</v>
      </c>
      <c r="J14" s="62">
        <f t="shared" si="0"/>
        <v>69487.78309409888</v>
      </c>
      <c r="K14" s="62">
        <f t="shared" si="1"/>
        <v>43110.148025013856</v>
      </c>
    </row>
    <row r="15" spans="1:11" ht="21.75" customHeight="1">
      <c r="A15" s="44">
        <v>9</v>
      </c>
      <c r="B15" s="45" t="s">
        <v>33</v>
      </c>
      <c r="C15" s="62">
        <f>SUM('一般＆退職・基礎:一般＆退職・介護'!C15)</f>
        <v>22802</v>
      </c>
      <c r="D15" s="62">
        <f>SUM('一般＆退職・基礎:一般＆退職・介護'!D15)</f>
        <v>36574</v>
      </c>
      <c r="E15" s="62">
        <f>SUM('一般＆退職・基礎:一般＆退職・介護'!E15)</f>
        <v>961665</v>
      </c>
      <c r="F15" s="62">
        <f>SUM('一般＆退職・基礎:一般＆退職・介護'!F15)</f>
        <v>0</v>
      </c>
      <c r="G15" s="62">
        <f>SUM('一般＆退職・基礎:一般＆退職・介護'!G15)</f>
        <v>343394</v>
      </c>
      <c r="H15" s="62">
        <f>SUM('一般＆退職・基礎:一般＆退職・介護'!H15)</f>
        <v>176302</v>
      </c>
      <c r="I15" s="62">
        <f>SUM('一般＆退職・基礎:一般＆退職・介護'!I15)</f>
        <v>1481361</v>
      </c>
      <c r="J15" s="62">
        <f t="shared" si="0"/>
        <v>64966.2748881677</v>
      </c>
      <c r="K15" s="62">
        <f t="shared" si="1"/>
        <v>40503.11696833817</v>
      </c>
    </row>
    <row r="16" spans="1:11" ht="21.75" customHeight="1">
      <c r="A16" s="44">
        <v>10</v>
      </c>
      <c r="B16" s="45" t="s">
        <v>10</v>
      </c>
      <c r="C16" s="62">
        <f>SUM('一般＆退職・基礎:一般＆退職・介護'!C16)</f>
        <v>18522</v>
      </c>
      <c r="D16" s="62">
        <f>SUM('一般＆退職・基礎:一般＆退職・介護'!D16)</f>
        <v>28235</v>
      </c>
      <c r="E16" s="62">
        <f>SUM('一般＆退職・基礎:一般＆退職・介護'!E16)</f>
        <v>558786</v>
      </c>
      <c r="F16" s="62">
        <f>SUM('一般＆退職・基礎:一般＆退職・介護'!F16)</f>
        <v>107184</v>
      </c>
      <c r="G16" s="62">
        <f>SUM('一般＆退職・基礎:一般＆退職・介護'!G16)</f>
        <v>171908</v>
      </c>
      <c r="H16" s="62">
        <f>SUM('一般＆退職・基礎:一般＆退職・介護'!H16)</f>
        <v>133913</v>
      </c>
      <c r="I16" s="62">
        <f>SUM('一般＆退職・基礎:一般＆退職・介護'!I16)</f>
        <v>971791</v>
      </c>
      <c r="J16" s="62">
        <f t="shared" si="0"/>
        <v>52466.85023215636</v>
      </c>
      <c r="K16" s="62">
        <f t="shared" si="1"/>
        <v>34417.95643704622</v>
      </c>
    </row>
    <row r="17" spans="1:11" ht="21.75" customHeight="1">
      <c r="A17" s="44">
        <v>11</v>
      </c>
      <c r="B17" s="45" t="s">
        <v>11</v>
      </c>
      <c r="C17" s="62">
        <f>SUM('一般＆退職・基礎:一般＆退職・介護'!C17)</f>
        <v>9948</v>
      </c>
      <c r="D17" s="62">
        <f>SUM('一般＆退職・基礎:一般＆退職・介護'!D17)</f>
        <v>14628</v>
      </c>
      <c r="E17" s="62">
        <f>SUM('一般＆退職・基礎:一般＆退職・介護'!E17)</f>
        <v>273767</v>
      </c>
      <c r="F17" s="62">
        <f>SUM('一般＆退職・基礎:一般＆退職・介護'!F17)</f>
        <v>63645</v>
      </c>
      <c r="G17" s="62">
        <f>SUM('一般＆退職・基礎:一般＆退職・介護'!G17)</f>
        <v>139441</v>
      </c>
      <c r="H17" s="62">
        <f>SUM('一般＆退職・基礎:一般＆退職・介護'!H17)</f>
        <v>64501</v>
      </c>
      <c r="I17" s="62">
        <f>SUM('一般＆退職・基礎:一般＆退職・介護'!I17)</f>
        <v>541354</v>
      </c>
      <c r="J17" s="62">
        <f t="shared" si="0"/>
        <v>54418.375552874946</v>
      </c>
      <c r="K17" s="62">
        <f t="shared" si="1"/>
        <v>37008.06672135631</v>
      </c>
    </row>
    <row r="18" spans="1:11" ht="21.75" customHeight="1">
      <c r="A18" s="44">
        <v>12</v>
      </c>
      <c r="B18" s="45" t="s">
        <v>12</v>
      </c>
      <c r="C18" s="62">
        <f>SUM('一般＆退職・基礎:一般＆退職・介護'!C18)</f>
        <v>14959</v>
      </c>
      <c r="D18" s="62">
        <f>SUM('一般＆退職・基礎:一般＆退職・介護'!D18)</f>
        <v>21938</v>
      </c>
      <c r="E18" s="62">
        <f>SUM('一般＆退職・基礎:一般＆退職・介護'!E18)</f>
        <v>494466</v>
      </c>
      <c r="F18" s="62">
        <f>SUM('一般＆退職・基礎:一般＆退職・介護'!F18)</f>
        <v>98982</v>
      </c>
      <c r="G18" s="62">
        <f>SUM('一般＆退職・基礎:一般＆退職・介護'!G18)</f>
        <v>196450</v>
      </c>
      <c r="H18" s="62">
        <f>SUM('一般＆退職・基礎:一般＆退職・介護'!H18)</f>
        <v>101200</v>
      </c>
      <c r="I18" s="62">
        <f>SUM('一般＆退職・基礎:一般＆退職・介護'!I18)</f>
        <v>891098</v>
      </c>
      <c r="J18" s="62">
        <f t="shared" si="0"/>
        <v>59569.3562403904</v>
      </c>
      <c r="K18" s="62">
        <f t="shared" si="1"/>
        <v>40618.92606436321</v>
      </c>
    </row>
    <row r="19" spans="1:11" ht="21.75" customHeight="1">
      <c r="A19" s="44">
        <v>13</v>
      </c>
      <c r="B19" s="45" t="s">
        <v>13</v>
      </c>
      <c r="C19" s="62">
        <f>SUM('一般＆退職・基礎:一般＆退職・介護'!C19)</f>
        <v>27817</v>
      </c>
      <c r="D19" s="62">
        <f>SUM('一般＆退職・基礎:一般＆退職・介護'!D19)</f>
        <v>42782</v>
      </c>
      <c r="E19" s="62">
        <f>SUM('一般＆退職・基礎:一般＆退職・介護'!E19)</f>
        <v>1097957</v>
      </c>
      <c r="F19" s="62">
        <f>SUM('一般＆退職・基礎:一般＆退職・介護'!F19)</f>
        <v>0</v>
      </c>
      <c r="G19" s="62">
        <f>SUM('一般＆退職・基礎:一般＆退職・介護'!G19)</f>
        <v>482104</v>
      </c>
      <c r="H19" s="62">
        <f>SUM('一般＆退職・基礎:一般＆退職・介護'!H19)</f>
        <v>230745</v>
      </c>
      <c r="I19" s="62">
        <f>SUM('一般＆退職・基礎:一般＆退職・介護'!I19)</f>
        <v>1810806</v>
      </c>
      <c r="J19" s="62">
        <f t="shared" si="0"/>
        <v>65097.098896358344</v>
      </c>
      <c r="K19" s="62">
        <f t="shared" si="1"/>
        <v>42326.352204198025</v>
      </c>
    </row>
    <row r="20" spans="1:11" ht="21.75" customHeight="1">
      <c r="A20" s="44">
        <v>14</v>
      </c>
      <c r="B20" s="45" t="s">
        <v>14</v>
      </c>
      <c r="C20" s="62">
        <f>SUM('一般＆退職・基礎:一般＆退職・介護'!C20)</f>
        <v>39825</v>
      </c>
      <c r="D20" s="62">
        <f>SUM('一般＆退職・基礎:一般＆退職・介護'!D20)</f>
        <v>57655</v>
      </c>
      <c r="E20" s="62">
        <f>SUM('一般＆退職・基礎:一般＆退職・介護'!E20)</f>
        <v>1393599</v>
      </c>
      <c r="F20" s="62">
        <f>SUM('一般＆退職・基礎:一般＆退職・介護'!F20)</f>
        <v>0</v>
      </c>
      <c r="G20" s="62">
        <f>SUM('一般＆退職・基礎:一般＆退職・介護'!G20)</f>
        <v>625821</v>
      </c>
      <c r="H20" s="62">
        <f>SUM('一般＆退職・基礎:一般＆退職・介護'!H20)</f>
        <v>310962</v>
      </c>
      <c r="I20" s="62">
        <f>SUM('一般＆退職・基礎:一般＆退職・介護'!I20)</f>
        <v>2330382</v>
      </c>
      <c r="J20" s="62">
        <f t="shared" si="0"/>
        <v>58515.555555555555</v>
      </c>
      <c r="K20" s="62">
        <f t="shared" si="1"/>
        <v>40419.425895412365</v>
      </c>
    </row>
    <row r="21" spans="1:11" ht="21.75" customHeight="1">
      <c r="A21" s="44">
        <v>15</v>
      </c>
      <c r="B21" s="45" t="s">
        <v>15</v>
      </c>
      <c r="C21" s="62">
        <f>SUM('一般＆退職・基礎:一般＆退職・介護'!C21)</f>
        <v>27944</v>
      </c>
      <c r="D21" s="62">
        <f>SUM('一般＆退職・基礎:一般＆退職・介護'!D21)</f>
        <v>42481</v>
      </c>
      <c r="E21" s="62">
        <f>SUM('一般＆退職・基礎:一般＆退職・介護'!E21)</f>
        <v>1069453</v>
      </c>
      <c r="F21" s="62">
        <f>SUM('一般＆退職・基礎:一般＆退職・介護'!F21)</f>
        <v>162315</v>
      </c>
      <c r="G21" s="62">
        <f>SUM('一般＆退職・基礎:一般＆退職・介護'!G21)</f>
        <v>376311</v>
      </c>
      <c r="H21" s="62">
        <f>SUM('一般＆退職・基礎:一般＆退職・介護'!H21)</f>
        <v>215344</v>
      </c>
      <c r="I21" s="62">
        <f>SUM('一般＆退職・基礎:一般＆退職・介護'!I21)</f>
        <v>1823423</v>
      </c>
      <c r="J21" s="62">
        <f t="shared" si="0"/>
        <v>65252.75551102204</v>
      </c>
      <c r="K21" s="62">
        <f t="shared" si="1"/>
        <v>42923.25981026812</v>
      </c>
    </row>
    <row r="22" spans="1:11" ht="21.75" customHeight="1">
      <c r="A22" s="44">
        <v>16</v>
      </c>
      <c r="B22" s="45" t="s">
        <v>16</v>
      </c>
      <c r="C22" s="62">
        <f>SUM('一般＆退職・基礎:一般＆退職・介護'!C22)</f>
        <v>67872</v>
      </c>
      <c r="D22" s="62">
        <f>SUM('一般＆退職・基礎:一般＆退職・介護'!D22)</f>
        <v>101970</v>
      </c>
      <c r="E22" s="62">
        <f>SUM('一般＆退職・基礎:一般＆退職・介護'!E22)</f>
        <v>3053479</v>
      </c>
      <c r="F22" s="62">
        <f>SUM('一般＆退職・基礎:一般＆退職・介護'!F22)</f>
        <v>0</v>
      </c>
      <c r="G22" s="62">
        <f>SUM('一般＆退職・基礎:一般＆退職・介護'!G22)</f>
        <v>1113637</v>
      </c>
      <c r="H22" s="62">
        <f>SUM('一般＆退職・基礎:一般＆退職・介護'!H22)</f>
        <v>507999</v>
      </c>
      <c r="I22" s="62">
        <f>SUM('一般＆退職・基礎:一般＆退職・介護'!I22)</f>
        <v>4675115</v>
      </c>
      <c r="J22" s="62">
        <f t="shared" si="0"/>
        <v>68881.35018859028</v>
      </c>
      <c r="K22" s="62">
        <f t="shared" si="1"/>
        <v>45847.94547415907</v>
      </c>
    </row>
    <row r="23" spans="1:11" ht="21.75" customHeight="1">
      <c r="A23" s="44">
        <v>17</v>
      </c>
      <c r="B23" s="45" t="s">
        <v>17</v>
      </c>
      <c r="C23" s="62">
        <f>SUM('一般＆退職・基礎:一般＆退職・介護'!C23)</f>
        <v>45564</v>
      </c>
      <c r="D23" s="62">
        <f>SUM('一般＆退職・基礎:一般＆退職・介護'!D23)</f>
        <v>68062</v>
      </c>
      <c r="E23" s="62">
        <f>SUM('一般＆退職・基礎:一般＆退職・介護'!E23)</f>
        <v>1540617</v>
      </c>
      <c r="F23" s="62">
        <f>SUM('一般＆退職・基礎:一般＆退職・介護'!F23)</f>
        <v>0</v>
      </c>
      <c r="G23" s="62">
        <f>SUM('一般＆退職・基礎:一般＆退職・介護'!G23)</f>
        <v>574319</v>
      </c>
      <c r="H23" s="62">
        <f>SUM('一般＆退職・基礎:一般＆退職・介護'!H23)</f>
        <v>326996</v>
      </c>
      <c r="I23" s="62">
        <f>SUM('一般＆退職・基礎:一般＆退職・介護'!I23)</f>
        <v>2441932</v>
      </c>
      <c r="J23" s="62">
        <f t="shared" si="0"/>
        <v>53593.450970064085</v>
      </c>
      <c r="K23" s="62">
        <f t="shared" si="1"/>
        <v>35878.05236402104</v>
      </c>
    </row>
    <row r="24" spans="1:11" ht="21.75" customHeight="1">
      <c r="A24" s="44">
        <v>18</v>
      </c>
      <c r="B24" s="45" t="s">
        <v>18</v>
      </c>
      <c r="C24" s="62">
        <f>SUM('一般＆退職・基礎:一般＆退職・介護'!C24)</f>
        <v>25131</v>
      </c>
      <c r="D24" s="62">
        <f>SUM('一般＆退職・基礎:一般＆退職・介護'!D24)</f>
        <v>38312</v>
      </c>
      <c r="E24" s="62">
        <f>SUM('一般＆退職・基礎:一般＆退職・介護'!E24)</f>
        <v>1001937</v>
      </c>
      <c r="F24" s="62">
        <f>SUM('一般＆退職・基礎:一般＆退職・介護'!F24)</f>
        <v>0</v>
      </c>
      <c r="G24" s="62">
        <f>SUM('一般＆退職・基礎:一般＆退職・介護'!G24)</f>
        <v>313367</v>
      </c>
      <c r="H24" s="62">
        <f>SUM('一般＆退職・基礎:一般＆退職・介護'!H24)</f>
        <v>209314</v>
      </c>
      <c r="I24" s="62">
        <f>SUM('一般＆退職・基礎:一般＆退職・介護'!I24)</f>
        <v>1524618</v>
      </c>
      <c r="J24" s="62">
        <f t="shared" si="0"/>
        <v>60666.82583263698</v>
      </c>
      <c r="K24" s="62">
        <f t="shared" si="1"/>
        <v>39794.79014408019</v>
      </c>
    </row>
    <row r="25" spans="1:11" ht="21.75" customHeight="1">
      <c r="A25" s="44">
        <v>19</v>
      </c>
      <c r="B25" s="45" t="s">
        <v>19</v>
      </c>
      <c r="C25" s="62">
        <f>SUM('一般＆退職・基礎:一般＆退職・介護'!C25)</f>
        <v>11005</v>
      </c>
      <c r="D25" s="62">
        <f>SUM('一般＆退職・基礎:一般＆退職・介護'!D25)</f>
        <v>17636</v>
      </c>
      <c r="E25" s="62">
        <f>SUM('一般＆退職・基礎:一般＆退職・介護'!E25)</f>
        <v>390862</v>
      </c>
      <c r="F25" s="62">
        <f>SUM('一般＆退職・基礎:一般＆退職・介護'!F25)</f>
        <v>0</v>
      </c>
      <c r="G25" s="62">
        <f>SUM('一般＆退職・基礎:一般＆退職・介護'!G25)</f>
        <v>195899</v>
      </c>
      <c r="H25" s="62">
        <f>SUM('一般＆退職・基礎:一般＆退職・介護'!H25)</f>
        <v>102027</v>
      </c>
      <c r="I25" s="62">
        <f>SUM('一般＆退職・基礎:一般＆退職・介護'!I25)</f>
        <v>688788</v>
      </c>
      <c r="J25" s="62">
        <f t="shared" si="0"/>
        <v>62588.64152657883</v>
      </c>
      <c r="K25" s="62">
        <f t="shared" si="1"/>
        <v>39055.79496484464</v>
      </c>
    </row>
    <row r="26" spans="1:11" ht="21.75" customHeight="1">
      <c r="A26" s="44">
        <v>20</v>
      </c>
      <c r="B26" s="45" t="s">
        <v>20</v>
      </c>
      <c r="C26" s="62">
        <f>SUM('一般＆退職・基礎:一般＆退職・介護'!C26)</f>
        <v>18212</v>
      </c>
      <c r="D26" s="62">
        <f>SUM('一般＆退職・基礎:一般＆退職・介護'!D26)</f>
        <v>27975</v>
      </c>
      <c r="E26" s="62">
        <f>SUM('一般＆退職・基礎:一般＆退職・介護'!E26)</f>
        <v>878942</v>
      </c>
      <c r="F26" s="62">
        <f>SUM('一般＆退職・基礎:一般＆退職・介護'!F26)</f>
        <v>0</v>
      </c>
      <c r="G26" s="62">
        <f>SUM('一般＆退職・基礎:一般＆退職・介護'!G26)</f>
        <v>366464</v>
      </c>
      <c r="H26" s="62">
        <f>SUM('一般＆退職・基礎:一般＆退職・介護'!H26)</f>
        <v>172256</v>
      </c>
      <c r="I26" s="62">
        <f>SUM('一般＆退職・基礎:一般＆退職・介護'!I26)</f>
        <v>1417662</v>
      </c>
      <c r="J26" s="62">
        <f t="shared" si="0"/>
        <v>77842.19196134417</v>
      </c>
      <c r="K26" s="62">
        <f t="shared" si="1"/>
        <v>50676.03217158177</v>
      </c>
    </row>
    <row r="27" spans="1:11" ht="21.75" customHeight="1">
      <c r="A27" s="44">
        <v>21</v>
      </c>
      <c r="B27" s="45" t="s">
        <v>34</v>
      </c>
      <c r="C27" s="62">
        <f>SUM('一般＆退職・基礎:一般＆退職・介護'!C27)</f>
        <v>16503</v>
      </c>
      <c r="D27" s="62">
        <f>SUM('一般＆退職・基礎:一般＆退職・介護'!D27)</f>
        <v>25179</v>
      </c>
      <c r="E27" s="62">
        <f>SUM('一般＆退職・基礎:一般＆退職・介護'!E27)</f>
        <v>481047</v>
      </c>
      <c r="F27" s="62">
        <f>SUM('一般＆退職・基礎:一般＆退職・介護'!F27)</f>
        <v>73999</v>
      </c>
      <c r="G27" s="62">
        <f>SUM('一般＆退職・基礎:一般＆退職・介護'!G27)</f>
        <v>163278</v>
      </c>
      <c r="H27" s="62">
        <f>SUM('一般＆退職・基礎:一般＆退職・介護'!H27)</f>
        <v>110997</v>
      </c>
      <c r="I27" s="62">
        <f>SUM('一般＆退職・基礎:一般＆退職・介護'!I27)</f>
        <v>829321</v>
      </c>
      <c r="J27" s="62">
        <f aca="true" t="shared" si="2" ref="J27:J32">SUM(I27*1000/C27)</f>
        <v>50252.74192571048</v>
      </c>
      <c r="K27" s="62">
        <f aca="true" t="shared" si="3" ref="K27:K32">SUM(I27*1000/D27)</f>
        <v>32937.011001231185</v>
      </c>
    </row>
    <row r="28" spans="1:11" ht="21.75" customHeight="1">
      <c r="A28" s="44">
        <v>22</v>
      </c>
      <c r="B28" s="46" t="s">
        <v>35</v>
      </c>
      <c r="C28" s="62">
        <f>SUM('一般＆退職・基礎:一般＆退職・介護'!C28)</f>
        <v>18570</v>
      </c>
      <c r="D28" s="62">
        <f>SUM('一般＆退職・基礎:一般＆退職・介護'!D28)</f>
        <v>28746</v>
      </c>
      <c r="E28" s="62">
        <f>SUM('一般＆退職・基礎:一般＆退職・介護'!E28)</f>
        <v>636109</v>
      </c>
      <c r="F28" s="62">
        <f>SUM('一般＆退職・基礎:一般＆退職・介護'!F28)</f>
        <v>0</v>
      </c>
      <c r="G28" s="62">
        <f>SUM('一般＆退職・基礎:一般＆退職・介護'!G28)</f>
        <v>381493</v>
      </c>
      <c r="H28" s="62">
        <f>SUM('一般＆退職・基礎:一般＆退職・介護'!H28)</f>
        <v>118853</v>
      </c>
      <c r="I28" s="62">
        <f>SUM('一般＆退職・基礎:一般＆退職・介護'!I28)</f>
        <v>1136455</v>
      </c>
      <c r="J28" s="62">
        <f t="shared" si="2"/>
        <v>61198.438341410874</v>
      </c>
      <c r="K28" s="62">
        <f t="shared" si="3"/>
        <v>39534.369999304254</v>
      </c>
    </row>
    <row r="29" spans="1:11" ht="21.75" customHeight="1">
      <c r="A29" s="44">
        <v>23</v>
      </c>
      <c r="B29" s="46" t="s">
        <v>36</v>
      </c>
      <c r="C29" s="62">
        <f>SUM('一般＆退職・基礎:一般＆退職・介護'!C29)</f>
        <v>37655</v>
      </c>
      <c r="D29" s="62">
        <f>SUM('一般＆退職・基礎:一般＆退職・介護'!D29)</f>
        <v>59403</v>
      </c>
      <c r="E29" s="62">
        <f>SUM('一般＆退職・基礎:一般＆退職・介護'!E29)</f>
        <v>1534343</v>
      </c>
      <c r="F29" s="62">
        <f>SUM('一般＆退職・基礎:一般＆退職・介護'!F29)</f>
        <v>0</v>
      </c>
      <c r="G29" s="62">
        <f>SUM('一般＆退職・基礎:一般＆退職・介護'!G29)</f>
        <v>629905</v>
      </c>
      <c r="H29" s="62">
        <f>SUM('一般＆退職・基礎:一般＆退職・介護'!H29)</f>
        <v>298449</v>
      </c>
      <c r="I29" s="62">
        <f>SUM('一般＆退職・基礎:一般＆退職・介護'!I29)</f>
        <v>2462697</v>
      </c>
      <c r="J29" s="62">
        <f t="shared" si="2"/>
        <v>65401.593413889255</v>
      </c>
      <c r="K29" s="62">
        <f t="shared" si="3"/>
        <v>41457.45164385637</v>
      </c>
    </row>
    <row r="30" spans="1:11" ht="21.75" customHeight="1">
      <c r="A30" s="44">
        <v>24</v>
      </c>
      <c r="B30" s="46" t="s">
        <v>37</v>
      </c>
      <c r="C30" s="62">
        <f>SUM('一般＆退職・基礎:一般＆退職・介護'!C30)</f>
        <v>21399</v>
      </c>
      <c r="D30" s="62">
        <f>SUM('一般＆退職・基礎:一般＆退職・介護'!D30)</f>
        <v>35887</v>
      </c>
      <c r="E30" s="62">
        <f>SUM('一般＆退職・基礎:一般＆退職・介護'!E30)</f>
        <v>914205</v>
      </c>
      <c r="F30" s="62">
        <f>SUM('一般＆退職・基礎:一般＆退職・介護'!F30)</f>
        <v>135157</v>
      </c>
      <c r="G30" s="62">
        <f>SUM('一般＆退職・基礎:一般＆退職・介護'!G30)</f>
        <v>413408</v>
      </c>
      <c r="H30" s="62">
        <f>SUM('一般＆退職・基礎:一般＆退職・介護'!H30)</f>
        <v>150564</v>
      </c>
      <c r="I30" s="62">
        <f>SUM('一般＆退職・基礎:一般＆退職・介護'!I30)</f>
        <v>1613334</v>
      </c>
      <c r="J30" s="62">
        <f t="shared" si="2"/>
        <v>75392.96228795739</v>
      </c>
      <c r="K30" s="62">
        <f t="shared" si="3"/>
        <v>44955.94504973946</v>
      </c>
    </row>
    <row r="31" spans="1:11" ht="21.75" customHeight="1">
      <c r="A31" s="44">
        <v>25</v>
      </c>
      <c r="B31" s="46" t="s">
        <v>38</v>
      </c>
      <c r="C31" s="62">
        <f>SUM('一般＆退職・基礎:一般＆退職・介護'!C31)</f>
        <v>16627</v>
      </c>
      <c r="D31" s="62">
        <f>SUM('一般＆退職・基礎:一般＆退職・介護'!D31)</f>
        <v>26366</v>
      </c>
      <c r="E31" s="62">
        <f>SUM('一般＆退職・基礎:一般＆退職・介護'!E31)</f>
        <v>537918</v>
      </c>
      <c r="F31" s="62">
        <f>SUM('一般＆退職・基礎:一般＆退職・介護'!F31)</f>
        <v>112376</v>
      </c>
      <c r="G31" s="62">
        <f>SUM('一般＆退職・基礎:一般＆退職・介護'!G31)</f>
        <v>194752</v>
      </c>
      <c r="H31" s="62">
        <f>SUM('一般＆退職・基礎:一般＆退職・介護'!H31)</f>
        <v>129065</v>
      </c>
      <c r="I31" s="62">
        <f>SUM('一般＆退職・基礎:一般＆退職・介護'!I31)</f>
        <v>974111</v>
      </c>
      <c r="J31" s="62">
        <f t="shared" si="2"/>
        <v>58586.09490587599</v>
      </c>
      <c r="K31" s="62">
        <f t="shared" si="3"/>
        <v>36945.72555563984</v>
      </c>
    </row>
    <row r="32" spans="1:11" ht="21.75" customHeight="1">
      <c r="A32" s="44">
        <v>26</v>
      </c>
      <c r="B32" s="46" t="s">
        <v>39</v>
      </c>
      <c r="C32" s="62">
        <f>SUM('一般＆退職・基礎:一般＆退職・介護'!C32)</f>
        <v>14859</v>
      </c>
      <c r="D32" s="62">
        <f>SUM('一般＆退職・基礎:一般＆退職・介護'!D32)</f>
        <v>23113</v>
      </c>
      <c r="E32" s="62">
        <f>SUM('一般＆退職・基礎:一般＆退職・介護'!E32)</f>
        <v>517818</v>
      </c>
      <c r="F32" s="62">
        <f>SUM('一般＆退職・基礎:一般＆退職・介護'!F32)</f>
        <v>69694</v>
      </c>
      <c r="G32" s="62">
        <f>SUM('一般＆退職・基礎:一般＆退職・介護'!G32)</f>
        <v>247240</v>
      </c>
      <c r="H32" s="62">
        <f>SUM('一般＆退職・基礎:一般＆退職・介護'!H32)</f>
        <v>123819</v>
      </c>
      <c r="I32" s="62">
        <f>SUM('一般＆退職・基礎:一般＆退職・介護'!I32)</f>
        <v>958571</v>
      </c>
      <c r="J32" s="62">
        <f t="shared" si="2"/>
        <v>64511.13803082307</v>
      </c>
      <c r="K32" s="62">
        <f t="shared" si="3"/>
        <v>41473.24016787089</v>
      </c>
    </row>
    <row r="33" spans="1:11" ht="21.75" customHeight="1">
      <c r="A33" s="44">
        <v>27</v>
      </c>
      <c r="B33" s="47" t="s">
        <v>40</v>
      </c>
      <c r="C33" s="62">
        <f>SUM('一般＆退職・基礎:一般＆退職・介護'!C33)</f>
        <v>16120</v>
      </c>
      <c r="D33" s="62">
        <f>SUM('一般＆退職・基礎:一般＆退職・介護'!D33)</f>
        <v>26124</v>
      </c>
      <c r="E33" s="62">
        <f>SUM('一般＆退職・基礎:一般＆退職・介護'!E33)</f>
        <v>584559</v>
      </c>
      <c r="F33" s="62">
        <f>SUM('一般＆退職・基礎:一般＆退職・介護'!F33)</f>
        <v>88330</v>
      </c>
      <c r="G33" s="62">
        <f>SUM('一般＆退職・基礎:一般＆退職・介護'!G33)</f>
        <v>230336</v>
      </c>
      <c r="H33" s="62">
        <f>SUM('一般＆退職・基礎:一般＆退職・介護'!H33)</f>
        <v>135271</v>
      </c>
      <c r="I33" s="62">
        <f>SUM('一般＆退職・基礎:一般＆退職・介護'!I33)</f>
        <v>1038496</v>
      </c>
      <c r="J33" s="62">
        <f t="shared" si="0"/>
        <v>64422.828784119105</v>
      </c>
      <c r="K33" s="62">
        <f t="shared" si="1"/>
        <v>39752.564691471445</v>
      </c>
    </row>
    <row r="34" spans="1:11" ht="21.75" customHeight="1">
      <c r="A34" s="44">
        <v>28</v>
      </c>
      <c r="B34" s="45" t="s">
        <v>41</v>
      </c>
      <c r="C34" s="62">
        <f>SUM('一般＆退職・基礎:一般＆退職・介護'!C34)</f>
        <v>33288</v>
      </c>
      <c r="D34" s="62">
        <f>SUM('一般＆退職・基礎:一般＆退職・介護'!D34)</f>
        <v>51988</v>
      </c>
      <c r="E34" s="62">
        <f>SUM('一般＆退職・基礎:一般＆退職・介護'!E34)</f>
        <v>1455385</v>
      </c>
      <c r="F34" s="62">
        <f>SUM('一般＆退職・基礎:一般＆退職・介護'!F34)</f>
        <v>0</v>
      </c>
      <c r="G34" s="62">
        <f>SUM('一般＆退職・基礎:一般＆退職・介護'!G34)</f>
        <v>536854</v>
      </c>
      <c r="H34" s="62">
        <f>SUM('一般＆退職・基礎:一般＆退職・介護'!H34)</f>
        <v>303415</v>
      </c>
      <c r="I34" s="62">
        <f>SUM('一般＆退職・基礎:一般＆退職・介護'!I34)</f>
        <v>2295654</v>
      </c>
      <c r="J34" s="62">
        <f t="shared" si="0"/>
        <v>68963.41023792357</v>
      </c>
      <c r="K34" s="62">
        <f t="shared" si="1"/>
        <v>44157.38247287836</v>
      </c>
    </row>
    <row r="35" spans="1:11" ht="21.75" customHeight="1">
      <c r="A35" s="44">
        <v>29</v>
      </c>
      <c r="B35" s="45" t="s">
        <v>42</v>
      </c>
      <c r="C35" s="62">
        <f>SUM('一般＆退職・基礎:一般＆退職・介護'!C35)</f>
        <v>15182</v>
      </c>
      <c r="D35" s="62">
        <f>SUM('一般＆退職・基礎:一般＆退職・介護'!D35)</f>
        <v>25644</v>
      </c>
      <c r="E35" s="62">
        <f>SUM('一般＆退職・基礎:一般＆退職・介護'!E35)</f>
        <v>675814</v>
      </c>
      <c r="F35" s="62">
        <f>SUM('一般＆退職・基礎:一般＆退職・介護'!F35)</f>
        <v>0</v>
      </c>
      <c r="G35" s="62">
        <f>SUM('一般＆退職・基礎:一般＆退職・介護'!G35)</f>
        <v>304661</v>
      </c>
      <c r="H35" s="62">
        <f>SUM('一般＆退職・基礎:一般＆退職・介護'!H35)</f>
        <v>145204</v>
      </c>
      <c r="I35" s="62">
        <f>SUM('一般＆退職・基礎:一般＆退職・介護'!I35)</f>
        <v>1125679</v>
      </c>
      <c r="J35" s="62">
        <f t="shared" si="0"/>
        <v>74145.6329864313</v>
      </c>
      <c r="K35" s="62">
        <f t="shared" si="1"/>
        <v>43896.38901887381</v>
      </c>
    </row>
    <row r="36" spans="1:11" ht="21.75" customHeight="1">
      <c r="A36" s="44">
        <v>30</v>
      </c>
      <c r="B36" s="45" t="s">
        <v>43</v>
      </c>
      <c r="C36" s="62">
        <f>SUM('一般＆退職・基礎:一般＆退職・介護'!C36)</f>
        <v>25772</v>
      </c>
      <c r="D36" s="62">
        <f>SUM('一般＆退職・基礎:一般＆退職・介護'!D36)</f>
        <v>43189</v>
      </c>
      <c r="E36" s="62">
        <f>SUM('一般＆退職・基礎:一般＆退職・介護'!E36)</f>
        <v>1255126</v>
      </c>
      <c r="F36" s="62">
        <f>SUM('一般＆退職・基礎:一般＆退職・介護'!F36)</f>
        <v>0</v>
      </c>
      <c r="G36" s="62">
        <f>SUM('一般＆退職・基礎:一般＆退職・介護'!G36)</f>
        <v>521966</v>
      </c>
      <c r="H36" s="62">
        <f>SUM('一般＆退職・基礎:一般＆退職・介護'!H36)</f>
        <v>221375</v>
      </c>
      <c r="I36" s="62">
        <f>SUM('一般＆退職・基礎:一般＆退職・介護'!I36)</f>
        <v>1998467</v>
      </c>
      <c r="J36" s="62">
        <f t="shared" si="0"/>
        <v>77544.11764705883</v>
      </c>
      <c r="K36" s="62">
        <f t="shared" si="1"/>
        <v>46272.59255829031</v>
      </c>
    </row>
    <row r="37" spans="1:11" ht="21.75" customHeight="1">
      <c r="A37" s="44">
        <v>31</v>
      </c>
      <c r="B37" s="45" t="s">
        <v>44</v>
      </c>
      <c r="C37" s="62">
        <f>SUM('一般＆退職・基礎:一般＆退職・介護'!C37)</f>
        <v>15724</v>
      </c>
      <c r="D37" s="62">
        <f>SUM('一般＆退職・基礎:一般＆退職・介護'!D37)</f>
        <v>23950</v>
      </c>
      <c r="E37" s="62">
        <f>SUM('一般＆退職・基礎:一般＆退職・介護'!E37)</f>
        <v>641410</v>
      </c>
      <c r="F37" s="62">
        <f>SUM('一般＆退職・基礎:一般＆退職・介護'!F37)</f>
        <v>0</v>
      </c>
      <c r="G37" s="62">
        <f>SUM('一般＆退職・基礎:一般＆退職・介護'!G37)</f>
        <v>282917</v>
      </c>
      <c r="H37" s="62">
        <f>SUM('一般＆退職・基礎:一般＆退職・介護'!H37)</f>
        <v>121022</v>
      </c>
      <c r="I37" s="62">
        <f>SUM('一般＆退職・基礎:一般＆退職・介護'!I37)</f>
        <v>1045349</v>
      </c>
      <c r="J37" s="62">
        <f t="shared" si="0"/>
        <v>66481.11167641821</v>
      </c>
      <c r="K37" s="62">
        <f t="shared" si="1"/>
        <v>43647.13987473904</v>
      </c>
    </row>
    <row r="38" spans="1:11" ht="21.75" customHeight="1">
      <c r="A38" s="48">
        <v>32</v>
      </c>
      <c r="B38" s="49" t="s">
        <v>45</v>
      </c>
      <c r="C38" s="63">
        <f>SUM('一般＆退職・基礎:一般＆退職・介護'!C38)</f>
        <v>18659</v>
      </c>
      <c r="D38" s="63">
        <f>SUM('一般＆退職・基礎:一般＆退職・介護'!D38)</f>
        <v>29561</v>
      </c>
      <c r="E38" s="63">
        <f>SUM('一般＆退職・基礎:一般＆退職・介護'!E38)</f>
        <v>706876</v>
      </c>
      <c r="F38" s="63">
        <f>SUM('一般＆退職・基礎:一般＆退職・介護'!F38)</f>
        <v>0</v>
      </c>
      <c r="G38" s="63">
        <f>SUM('一般＆退職・基礎:一般＆退職・介護'!G38)</f>
        <v>331842</v>
      </c>
      <c r="H38" s="63">
        <f>SUM('一般＆退職・基礎:一般＆退職・介護'!H38)</f>
        <v>148182</v>
      </c>
      <c r="I38" s="63">
        <f>SUM('一般＆退職・基礎:一般＆退職・介護'!I38)</f>
        <v>1186900</v>
      </c>
      <c r="J38" s="63">
        <f t="shared" si="0"/>
        <v>63610.05412937456</v>
      </c>
      <c r="K38" s="63">
        <f t="shared" si="1"/>
        <v>40150.87446297487</v>
      </c>
    </row>
    <row r="39" spans="1:11" s="32" customFormat="1" ht="21.75" customHeight="1">
      <c r="A39" s="37"/>
      <c r="B39" s="38" t="s">
        <v>47</v>
      </c>
      <c r="C39" s="64">
        <f>SUM('一般＆退職・基礎:一般＆退職・介護'!C39)</f>
        <v>912151</v>
      </c>
      <c r="D39" s="64">
        <f>SUM('一般＆退職・基礎:一般＆退職・介護'!D39)</f>
        <v>1399510</v>
      </c>
      <c r="E39" s="64">
        <f>SUM('一般＆退職・基礎:一般＆退職・介護'!E39)</f>
        <v>35288742</v>
      </c>
      <c r="F39" s="64">
        <f>SUM('一般＆退職・基礎:一般＆退職・介護'!F39)</f>
        <v>1409145</v>
      </c>
      <c r="G39" s="64">
        <f>SUM('一般＆退職・基礎:一般＆退職・介護'!G39)</f>
        <v>13920810</v>
      </c>
      <c r="H39" s="64">
        <f>SUM('一般＆退職・基礎:一般＆退職・介護'!H39)</f>
        <v>7736979</v>
      </c>
      <c r="I39" s="64">
        <f>SUM('一般＆退職・基礎:一般＆退職・介護'!I39)</f>
        <v>58355676</v>
      </c>
      <c r="J39" s="64">
        <f t="shared" si="0"/>
        <v>63975.89434205521</v>
      </c>
      <c r="K39" s="64">
        <f t="shared" si="1"/>
        <v>41697.219741195135</v>
      </c>
    </row>
    <row r="40" spans="1:11" ht="21.75" customHeight="1">
      <c r="A40" s="50">
        <v>33</v>
      </c>
      <c r="B40" s="51" t="s">
        <v>21</v>
      </c>
      <c r="C40" s="65">
        <f>SUM('一般＆退職・基礎:一般＆退職・介護'!C40)</f>
        <v>12759</v>
      </c>
      <c r="D40" s="65">
        <f>SUM('一般＆退職・基礎:一般＆退職・介護'!D40)</f>
        <v>20764</v>
      </c>
      <c r="E40" s="65">
        <f>SUM('一般＆退職・基礎:一般＆退職・介護'!E40)</f>
        <v>509261</v>
      </c>
      <c r="F40" s="65">
        <f>SUM('一般＆退職・基礎:一般＆退職・介護'!F40)</f>
        <v>64178</v>
      </c>
      <c r="G40" s="65">
        <f>SUM('一般＆退職・基礎:一般＆退職・介護'!G40)</f>
        <v>244471</v>
      </c>
      <c r="H40" s="65">
        <f>SUM('一般＆退職・基礎:一般＆退職・介護'!H40)</f>
        <v>100889</v>
      </c>
      <c r="I40" s="65">
        <f>SUM('一般＆退職・基礎:一般＆退職・介護'!I40)</f>
        <v>918799</v>
      </c>
      <c r="J40" s="65">
        <f t="shared" si="0"/>
        <v>72011.83478329022</v>
      </c>
      <c r="K40" s="65">
        <f t="shared" si="1"/>
        <v>44249.61471778077</v>
      </c>
    </row>
    <row r="41" spans="1:11" ht="21.75" customHeight="1">
      <c r="A41" s="44">
        <v>34</v>
      </c>
      <c r="B41" s="45" t="s">
        <v>22</v>
      </c>
      <c r="C41" s="62">
        <f>SUM('一般＆退職・基礎:一般＆退職・介護'!C41)</f>
        <v>7151</v>
      </c>
      <c r="D41" s="62">
        <f>SUM('一般＆退職・基礎:一般＆退職・介護'!D41)</f>
        <v>11084</v>
      </c>
      <c r="E41" s="62">
        <f>SUM('一般＆退職・基礎:一般＆退職・介護'!E41)</f>
        <v>250871</v>
      </c>
      <c r="F41" s="62">
        <f>SUM('一般＆退職・基礎:一般＆退職・介護'!F41)</f>
        <v>28843</v>
      </c>
      <c r="G41" s="62">
        <f>SUM('一般＆退職・基礎:一般＆退職・介護'!G41)</f>
        <v>105150</v>
      </c>
      <c r="H41" s="62">
        <f>SUM('一般＆退職・基礎:一般＆退職・介護'!H41)</f>
        <v>54550</v>
      </c>
      <c r="I41" s="62">
        <f>SUM('一般＆退職・基礎:一般＆退職・介護'!I41)</f>
        <v>439414</v>
      </c>
      <c r="J41" s="62">
        <f t="shared" si="0"/>
        <v>61447.909383303035</v>
      </c>
      <c r="K41" s="62">
        <f t="shared" si="1"/>
        <v>39643.991338866836</v>
      </c>
    </row>
    <row r="42" spans="1:11" ht="21.75" customHeight="1">
      <c r="A42" s="44">
        <v>35</v>
      </c>
      <c r="B42" s="45" t="s">
        <v>46</v>
      </c>
      <c r="C42" s="62">
        <f>SUM('一般＆退職・基礎:一般＆退職・介護'!C42)</f>
        <v>7784</v>
      </c>
      <c r="D42" s="62">
        <f>SUM('一般＆退職・基礎:一般＆退職・介護'!D42)</f>
        <v>12006</v>
      </c>
      <c r="E42" s="62">
        <f>SUM('一般＆退職・基礎:一般＆退職・介護'!E42)</f>
        <v>287854</v>
      </c>
      <c r="F42" s="62">
        <f>SUM('一般＆退職・基礎:一般＆退職・介護'!F42)</f>
        <v>0</v>
      </c>
      <c r="G42" s="62">
        <f>SUM('一般＆退職・基礎:一般＆退職・介護'!G42)</f>
        <v>126349</v>
      </c>
      <c r="H42" s="62">
        <f>SUM('一般＆退職・基礎:一般＆退職・介護'!H42)</f>
        <v>64353</v>
      </c>
      <c r="I42" s="62">
        <f>SUM('一般＆退職・基礎:一般＆退職・介護'!I42)</f>
        <v>478556</v>
      </c>
      <c r="J42" s="62">
        <f t="shared" si="0"/>
        <v>61479.44501541624</v>
      </c>
      <c r="K42" s="62">
        <f t="shared" si="1"/>
        <v>39859.736798267535</v>
      </c>
    </row>
    <row r="43" spans="1:11" ht="21.75" customHeight="1">
      <c r="A43" s="44">
        <v>36</v>
      </c>
      <c r="B43" s="45" t="s">
        <v>23</v>
      </c>
      <c r="C43" s="62">
        <f>SUM('一般＆退職・基礎:一般＆退職・介護'!C43)</f>
        <v>10001</v>
      </c>
      <c r="D43" s="62">
        <f>SUM('一般＆退職・基礎:一般＆退職・介護'!D43)</f>
        <v>15054</v>
      </c>
      <c r="E43" s="62">
        <f>SUM('一般＆退職・基礎:一般＆退職・介護'!E43)</f>
        <v>421811</v>
      </c>
      <c r="F43" s="62">
        <f>SUM('一般＆退職・基礎:一般＆退職・介護'!F43)</f>
        <v>0</v>
      </c>
      <c r="G43" s="62">
        <f>SUM('一般＆退職・基礎:一般＆退職・介護'!G43)</f>
        <v>160819</v>
      </c>
      <c r="H43" s="62">
        <f>SUM('一般＆退職・基礎:一般＆退職・介護'!H43)</f>
        <v>85439</v>
      </c>
      <c r="I43" s="62">
        <f>SUM('一般＆退職・基礎:一般＆退職・介護'!I43)</f>
        <v>668069</v>
      </c>
      <c r="J43" s="62">
        <f t="shared" si="0"/>
        <v>66800.2199780022</v>
      </c>
      <c r="K43" s="62">
        <f t="shared" si="1"/>
        <v>44378.171914441344</v>
      </c>
    </row>
    <row r="44" spans="1:11" ht="21.75" customHeight="1">
      <c r="A44" s="44">
        <v>37</v>
      </c>
      <c r="B44" s="45" t="s">
        <v>24</v>
      </c>
      <c r="C44" s="62">
        <f>SUM('一般＆退職・基礎:一般＆退職・介護'!C44)</f>
        <v>7534</v>
      </c>
      <c r="D44" s="62">
        <f>SUM('一般＆退職・基礎:一般＆退職・介護'!D44)</f>
        <v>11570</v>
      </c>
      <c r="E44" s="62">
        <f>SUM('一般＆退職・基礎:一般＆退職・介護'!E44)</f>
        <v>240686</v>
      </c>
      <c r="F44" s="62">
        <f>SUM('一般＆退職・基礎:一般＆退職・介護'!F44)</f>
        <v>37493</v>
      </c>
      <c r="G44" s="62">
        <f>SUM('一般＆退職・基礎:一般＆退職・介護'!G44)</f>
        <v>91093</v>
      </c>
      <c r="H44" s="62">
        <f>SUM('一般＆退職・基礎:一般＆退職・介護'!H44)</f>
        <v>51639</v>
      </c>
      <c r="I44" s="62">
        <f>SUM('一般＆退職・基礎:一般＆退職・介護'!I44)</f>
        <v>420911</v>
      </c>
      <c r="J44" s="62">
        <f t="shared" si="0"/>
        <v>55868.19750464561</v>
      </c>
      <c r="K44" s="62">
        <f t="shared" si="1"/>
        <v>36379.51598962835</v>
      </c>
    </row>
    <row r="45" spans="1:11" ht="21.75" customHeight="1">
      <c r="A45" s="44">
        <v>38</v>
      </c>
      <c r="B45" s="45" t="s">
        <v>25</v>
      </c>
      <c r="C45" s="62">
        <f>SUM('一般＆退職・基礎:一般＆退職・介護'!C45)</f>
        <v>5864</v>
      </c>
      <c r="D45" s="62">
        <f>SUM('一般＆退職・基礎:一般＆退職・介護'!D45)</f>
        <v>8760</v>
      </c>
      <c r="E45" s="62">
        <f>SUM('一般＆退職・基礎:一般＆退職・介護'!E45)</f>
        <v>263122</v>
      </c>
      <c r="F45" s="62">
        <f>SUM('一般＆退職・基礎:一般＆退職・介護'!F45)</f>
        <v>0</v>
      </c>
      <c r="G45" s="62">
        <f>SUM('一般＆退職・基礎:一般＆退職・介護'!G45)</f>
        <v>107651</v>
      </c>
      <c r="H45" s="62">
        <f>SUM('一般＆退職・基礎:一般＆退職・介護'!H45)</f>
        <v>47838</v>
      </c>
      <c r="I45" s="62">
        <f>SUM('一般＆退職・基礎:一般＆退職・介護'!I45)</f>
        <v>418611</v>
      </c>
      <c r="J45" s="62">
        <f t="shared" si="0"/>
        <v>71386.59618008186</v>
      </c>
      <c r="K45" s="62">
        <f t="shared" si="1"/>
        <v>47786.643835616436</v>
      </c>
    </row>
    <row r="46" spans="1:11" ht="21.75" customHeight="1">
      <c r="A46" s="44">
        <v>39</v>
      </c>
      <c r="B46" s="45" t="s">
        <v>26</v>
      </c>
      <c r="C46" s="62">
        <f>SUM('一般＆退職・基礎:一般＆退職・介護'!C46)</f>
        <v>16368</v>
      </c>
      <c r="D46" s="62">
        <f>SUM('一般＆退職・基礎:一般＆退職・介護'!D46)</f>
        <v>25141</v>
      </c>
      <c r="E46" s="62">
        <f>SUM('一般＆退職・基礎:一般＆退職・介護'!E46)</f>
        <v>616094</v>
      </c>
      <c r="F46" s="62">
        <f>SUM('一般＆退職・基礎:一般＆退職・介護'!F46)</f>
        <v>0</v>
      </c>
      <c r="G46" s="62">
        <f>SUM('一般＆退職・基礎:一般＆退職・介護'!G46)</f>
        <v>264764</v>
      </c>
      <c r="H46" s="62">
        <f>SUM('一般＆退職・基礎:一般＆退職・介護'!H46)</f>
        <v>137242</v>
      </c>
      <c r="I46" s="62">
        <f>SUM('一般＆退職・基礎:一般＆退職・介護'!I46)</f>
        <v>1018100</v>
      </c>
      <c r="J46" s="62">
        <f t="shared" si="0"/>
        <v>62200.635386119255</v>
      </c>
      <c r="K46" s="62">
        <f t="shared" si="1"/>
        <v>40495.604788990095</v>
      </c>
    </row>
    <row r="47" spans="1:11" ht="21.75" customHeight="1">
      <c r="A47" s="44">
        <v>40</v>
      </c>
      <c r="B47" s="45" t="s">
        <v>27</v>
      </c>
      <c r="C47" s="62">
        <f>SUM('一般＆退職・基礎:一般＆退職・介護'!C47)</f>
        <v>3551</v>
      </c>
      <c r="D47" s="62">
        <f>SUM('一般＆退職・基礎:一般＆退職・介護'!D47)</f>
        <v>5673</v>
      </c>
      <c r="E47" s="62">
        <f>SUM('一般＆退職・基礎:一般＆退職・介護'!E47)</f>
        <v>147892</v>
      </c>
      <c r="F47" s="62">
        <f>SUM('一般＆退職・基礎:一般＆退職・介護'!F47)</f>
        <v>34492</v>
      </c>
      <c r="G47" s="62">
        <f>SUM('一般＆退職・基礎:一般＆退職・介護'!G47)</f>
        <v>63514</v>
      </c>
      <c r="H47" s="62">
        <f>SUM('一般＆退職・基礎:一般＆退職・介護'!H47)</f>
        <v>34931</v>
      </c>
      <c r="I47" s="62">
        <f>SUM('一般＆退職・基礎:一般＆退職・介護'!I47)</f>
        <v>280829</v>
      </c>
      <c r="J47" s="62">
        <f t="shared" si="0"/>
        <v>79084.48324415658</v>
      </c>
      <c r="K47" s="62">
        <f t="shared" si="1"/>
        <v>49502.73224043716</v>
      </c>
    </row>
    <row r="48" spans="1:11" ht="21.75" customHeight="1">
      <c r="A48" s="44">
        <v>41</v>
      </c>
      <c r="B48" s="45" t="s">
        <v>28</v>
      </c>
      <c r="C48" s="62">
        <f>SUM('一般＆退職・基礎:一般＆退職・介護'!C48)</f>
        <v>9622</v>
      </c>
      <c r="D48" s="62">
        <f>SUM('一般＆退職・基礎:一般＆退職・介護'!D48)</f>
        <v>16515</v>
      </c>
      <c r="E48" s="62">
        <f>SUM('一般＆退職・基礎:一般＆退職・介護'!E48)</f>
        <v>517638</v>
      </c>
      <c r="F48" s="62">
        <f>SUM('一般＆退職・基礎:一般＆退職・介護'!F48)</f>
        <v>61125</v>
      </c>
      <c r="G48" s="62">
        <f>SUM('一般＆退職・基礎:一般＆退職・介護'!G48)</f>
        <v>177278</v>
      </c>
      <c r="H48" s="62">
        <f>SUM('一般＆退職・基礎:一般＆退職・介護'!H48)</f>
        <v>84493</v>
      </c>
      <c r="I48" s="62">
        <f>SUM('一般＆退職・基礎:一般＆退職・介護'!I48)</f>
        <v>840534</v>
      </c>
      <c r="J48" s="62">
        <f t="shared" si="0"/>
        <v>87355.43546040324</v>
      </c>
      <c r="K48" s="62">
        <f t="shared" si="1"/>
        <v>50895.186194368755</v>
      </c>
    </row>
    <row r="49" spans="1:11" ht="21.75" customHeight="1">
      <c r="A49" s="44">
        <v>42</v>
      </c>
      <c r="B49" s="45" t="s">
        <v>29</v>
      </c>
      <c r="C49" s="62">
        <f>SUM('一般＆退職・基礎:一般＆退職・介護'!C49)</f>
        <v>3260</v>
      </c>
      <c r="D49" s="62">
        <f>SUM('一般＆退職・基礎:一般＆退職・介護'!D49)</f>
        <v>5169</v>
      </c>
      <c r="E49" s="62">
        <f>SUM('一般＆退職・基礎:一般＆退職・介護'!E49)</f>
        <v>135019</v>
      </c>
      <c r="F49" s="62">
        <f>SUM('一般＆退職・基礎:一般＆退職・介護'!F49)</f>
        <v>31411</v>
      </c>
      <c r="G49" s="62">
        <f>SUM('一般＆退職・基礎:一般＆退職・介護'!G49)</f>
        <v>46134</v>
      </c>
      <c r="H49" s="62">
        <f>SUM('一般＆退職・基礎:一般＆退職・介護'!H49)</f>
        <v>27179</v>
      </c>
      <c r="I49" s="62">
        <f>SUM('一般＆退職・基礎:一般＆退職・介護'!I49)</f>
        <v>239743</v>
      </c>
      <c r="J49" s="62">
        <f t="shared" si="0"/>
        <v>73540.79754601227</v>
      </c>
      <c r="K49" s="62">
        <f t="shared" si="1"/>
        <v>46380.92474366415</v>
      </c>
    </row>
    <row r="50" spans="1:11" ht="21.75" customHeight="1">
      <c r="A50" s="44">
        <v>43</v>
      </c>
      <c r="B50" s="45" t="s">
        <v>30</v>
      </c>
      <c r="C50" s="62">
        <f>SUM('一般＆退職・基礎:一般＆退職・介護'!C50)</f>
        <v>9585</v>
      </c>
      <c r="D50" s="62">
        <f>SUM('一般＆退職・基礎:一般＆退職・介護'!D50)</f>
        <v>16167</v>
      </c>
      <c r="E50" s="62">
        <f>SUM('一般＆退職・基礎:一般＆退職・介護'!E50)</f>
        <v>511926</v>
      </c>
      <c r="F50" s="62">
        <f>SUM('一般＆退職・基礎:一般＆退職・介護'!F50)</f>
        <v>81556</v>
      </c>
      <c r="G50" s="62">
        <f>SUM('一般＆退職・基礎:一般＆退職・介護'!G50)</f>
        <v>158525</v>
      </c>
      <c r="H50" s="62">
        <f>SUM('一般＆退職・基礎:一般＆退職・介護'!H50)</f>
        <v>81561</v>
      </c>
      <c r="I50" s="62">
        <f>SUM('一般＆退職・基礎:一般＆退職・介護'!I50)</f>
        <v>833568</v>
      </c>
      <c r="J50" s="62">
        <f t="shared" si="0"/>
        <v>86965.88419405321</v>
      </c>
      <c r="K50" s="62">
        <f t="shared" si="1"/>
        <v>51559.84412692522</v>
      </c>
    </row>
    <row r="51" spans="1:11" ht="21.75" customHeight="1">
      <c r="A51" s="48">
        <v>44</v>
      </c>
      <c r="B51" s="49" t="s">
        <v>31</v>
      </c>
      <c r="C51" s="66">
        <f>SUM('一般＆退職・基礎:一般＆退職・介護'!C51)</f>
        <v>7249</v>
      </c>
      <c r="D51" s="66">
        <f>SUM('一般＆退職・基礎:一般＆退職・介護'!D51)</f>
        <v>11052</v>
      </c>
      <c r="E51" s="66">
        <f>SUM('一般＆退職・基礎:一般＆退職・介護'!E51)</f>
        <v>227899</v>
      </c>
      <c r="F51" s="66">
        <f>SUM('一般＆退職・基礎:一般＆退職・介護'!F51)</f>
        <v>0</v>
      </c>
      <c r="G51" s="66">
        <f>SUM('一般＆退職・基礎:一般＆退職・介護'!G51)</f>
        <v>103724</v>
      </c>
      <c r="H51" s="66">
        <f>SUM('一般＆退職・基礎:一般＆退職・介護'!H51)</f>
        <v>61436</v>
      </c>
      <c r="I51" s="66">
        <f>SUM('一般＆退職・基礎:一般＆退職・介護'!I51)</f>
        <v>393059</v>
      </c>
      <c r="J51" s="63">
        <f t="shared" si="0"/>
        <v>54222.51345013105</v>
      </c>
      <c r="K51" s="63">
        <f t="shared" si="1"/>
        <v>35564.51321027868</v>
      </c>
    </row>
    <row r="52" spans="1:11" s="32" customFormat="1" ht="21.75" customHeight="1">
      <c r="A52" s="37"/>
      <c r="B52" s="52" t="s">
        <v>1</v>
      </c>
      <c r="C52" s="64">
        <f>SUM('一般＆退職・基礎:一般＆退職・介護'!C52)</f>
        <v>100728</v>
      </c>
      <c r="D52" s="64">
        <f>SUM('一般＆退職・基礎:一般＆退職・介護'!D52)</f>
        <v>158955</v>
      </c>
      <c r="E52" s="64">
        <f>SUM('一般＆退職・基礎:一般＆退職・介護'!E52)</f>
        <v>4130073</v>
      </c>
      <c r="F52" s="64">
        <f>SUM('一般＆退職・基礎:一般＆退職・介護'!F52)</f>
        <v>339098</v>
      </c>
      <c r="G52" s="64">
        <f>SUM('一般＆退職・基礎:一般＆退職・介護'!G52)</f>
        <v>1649472</v>
      </c>
      <c r="H52" s="64">
        <f>SUM('一般＆退職・基礎:一般＆退職・介護'!H52)</f>
        <v>831550</v>
      </c>
      <c r="I52" s="64">
        <f>SUM('一般＆退職・基礎:一般＆退職・介護'!I52)</f>
        <v>6950193</v>
      </c>
      <c r="J52" s="64">
        <f>SUM(I52*1000/C52)</f>
        <v>68999.61281868</v>
      </c>
      <c r="K52" s="64">
        <f>SUM(I52*1000/D52)</f>
        <v>43724.28045673304</v>
      </c>
    </row>
    <row r="53" spans="1:11" s="32" customFormat="1" ht="21.75" customHeight="1">
      <c r="A53" s="40"/>
      <c r="B53" s="53" t="s">
        <v>61</v>
      </c>
      <c r="C53" s="67">
        <f>SUM('一般＆退職・基礎:一般＆退職・介護'!C53)</f>
        <v>1012879</v>
      </c>
      <c r="D53" s="67">
        <f>SUM('一般＆退職・基礎:一般＆退職・介護'!D53)</f>
        <v>1558465</v>
      </c>
      <c r="E53" s="67">
        <f>SUM('一般＆退職・基礎:一般＆退職・介護'!E53)</f>
        <v>39418815</v>
      </c>
      <c r="F53" s="67">
        <f>SUM('一般＆退職・基礎:一般＆退職・介護'!F53)</f>
        <v>1748243</v>
      </c>
      <c r="G53" s="67">
        <f>SUM('一般＆退職・基礎:一般＆退職・介護'!G53)</f>
        <v>15570282</v>
      </c>
      <c r="H53" s="67">
        <f>SUM('一般＆退職・基礎:一般＆退職・介護'!H53)</f>
        <v>8568529</v>
      </c>
      <c r="I53" s="67">
        <f>SUM('一般＆退職・基礎:一般＆退職・介護'!I53)</f>
        <v>65305869</v>
      </c>
      <c r="J53" s="67">
        <f>SUM(I53*1000/C53)</f>
        <v>64475.489174916256</v>
      </c>
      <c r="K53" s="67">
        <f>SUM(I53*1000/D53)</f>
        <v>41903.968969466754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政策企画部情報システム課</cp:lastModifiedBy>
  <cp:lastPrinted>2019-02-06T07:09:42Z</cp:lastPrinted>
  <dcterms:created xsi:type="dcterms:W3CDTF">2003-03-10T00:04:38Z</dcterms:created>
  <dcterms:modified xsi:type="dcterms:W3CDTF">2023-03-30T00:34:54Z</dcterms:modified>
  <cp:category/>
  <cp:version/>
  <cp:contentType/>
  <cp:contentStatus/>
</cp:coreProperties>
</file>